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540" activeTab="0"/>
  </bookViews>
  <sheets>
    <sheet name="Điểm toàn trường" sheetId="1" r:id="rId1"/>
    <sheet name="Qui định xếp loại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<sst xmlns="http://schemas.openxmlformats.org/spreadsheetml/2006/main" count="76" uniqueCount="76">
  <si>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12T1</t>
  </si>
  <si>
    <t>12T2</t>
  </si>
  <si>
    <t>12T3</t>
  </si>
  <si>
    <t>12T4</t>
  </si>
  <si>
    <t>12T5</t>
  </si>
  <si>
    <t>12T6</t>
  </si>
  <si>
    <t>12T7</t>
  </si>
  <si>
    <t>12T8</t>
  </si>
  <si>
    <t>12T9</t>
  </si>
  <si>
    <t>12T10</t>
  </si>
  <si>
    <t>12T11</t>
  </si>
  <si>
    <t>12T12</t>
  </si>
  <si>
    <t>12T13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</si>
  <si>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</si>
  <si>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</si>
  <si>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</si>
  <si>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</si>
  <si>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</si>
  <si>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</si>
  <si>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</si>
  <si>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</si>
  <si>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</si>
  <si>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</si>
  <si>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</si>
  <si>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</si>
  <si>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</si>
  <si>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</si>
  <si>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</si>
  <si>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</si>
  <si>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</si>
  <si>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</si>
  <si>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</si>
  <si>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</si>
  <si>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36</t>
  </si>
  <si>
    <t>TUẦN 37</t>
  </si>
  <si>
    <t>Tổng điểm 
thi đua HKII</t>
  </si>
  <si>
    <t>ĐIỂM TB HKII</t>
  </si>
  <si>
    <t>ĐIỂM TB HKI</t>
  </si>
  <si>
    <t>Thứ hạng HKII</t>
  </si>
  <si>
    <t>XẾP LOẠI HKII</t>
  </si>
  <si>
    <t>Xếp loại cả năm</t>
  </si>
  <si>
    <t xml:space="preserve">              LỚP                          TUẦN</t>
  </si>
  <si>
    <t>ĐIỂM TB CN</t>
  </si>
  <si>
    <t>Thứ hạng CN</t>
  </si>
  <si>
    <t>ĐIỂM TỔNG HỢP HỌC KÌ II VÀ CẢ NĂM - NĂM HỌC 2015 - 2016</t>
  </si>
  <si>
    <t>12T14</t>
  </si>
  <si>
    <t>TUẦN 20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</si>
  <si>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</si>
  <si>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</si>
  <si>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</si>
  <si>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</si>
  <si>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</si>
  <si>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</si>
  <si>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</si>
  <si>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</si>
  <si>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</si>
  <si>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</si>
  <si>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</si>
  <si>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</si>
  <si>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</si>
  <si>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11TA4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</si>
  <si>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</si>
  <si>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</si>
  <si>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</si>
  <si>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</si>
  <si>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</si>
  <si>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</si>
  <si>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</si>
  <si>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</si>
  <si>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</si>
  <si>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</si>
  <si>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</si>
  <si>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</si>
  <si>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</si>
  <si>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</si>
  <si>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TUẦN 34, B5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</si>
</sst>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2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/>
      <bottom style="medium"/>
    </border>
    <border>
      <left style="thin"/>
      <right style="double"/>
      <top/>
      <bottom style="medium"/>
    </border>
    <border>
      <left style="double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8" xfId="55" applyFont="1" applyBorder="1" applyAlignment="1">
      <alignment horizontal="center" vertical="center" shrinkToFit="1"/>
      <protection/>
    </xf>
    <xf numFmtId="0" fontId="10" fillId="0" borderId="35" xfId="55" applyFont="1" applyBorder="1" applyAlignment="1">
      <alignment horizontal="center" vertical="center" shrinkToFit="1"/>
      <protection/>
    </xf>
    <xf numFmtId="0" fontId="10" fillId="0" borderId="36" xfId="55" applyFont="1" applyBorder="1" applyAlignment="1">
      <alignment horizontal="center" vertical="center" shrinkToFit="1"/>
      <protection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left" vertical="center" wrapText="1"/>
    </xf>
    <xf numFmtId="0" fontId="10" fillId="7" borderId="26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left" vertical="center"/>
    </xf>
    <xf numFmtId="0" fontId="9" fillId="7" borderId="31" xfId="0" applyFont="1" applyFill="1" applyBorder="1" applyAlignment="1">
      <alignment horizontal="center" vertical="center" shrinkToFit="1"/>
    </xf>
    <xf numFmtId="0" fontId="9" fillId="7" borderId="33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shrinkToFit="1"/>
    </xf>
    <xf numFmtId="0" fontId="10" fillId="7" borderId="33" xfId="0" applyFont="1" applyFill="1" applyBorder="1" applyAlignment="1">
      <alignment horizontal="center" vertical="center" shrinkToFit="1"/>
    </xf>
    <xf numFmtId="0" fontId="10" fillId="7" borderId="36" xfId="0" applyFont="1" applyFill="1" applyBorder="1" applyAlignment="1">
      <alignment horizontal="center" vertical="center" shrinkToFit="1"/>
    </xf>
    <xf numFmtId="0" fontId="6" fillId="7" borderId="46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 shrinkToFit="1"/>
    </xf>
    <xf numFmtId="0" fontId="10" fillId="7" borderId="48" xfId="0" applyFont="1" applyFill="1" applyBorder="1" applyAlignment="1">
      <alignment horizontal="center" vertical="center" shrinkToFit="1"/>
    </xf>
    <xf numFmtId="0" fontId="10" fillId="7" borderId="49" xfId="0" applyFont="1" applyFill="1" applyBorder="1" applyAlignment="1">
      <alignment horizontal="center" vertical="center" shrinkToFit="1"/>
    </xf>
    <xf numFmtId="0" fontId="10" fillId="7" borderId="50" xfId="0" applyFont="1" applyFill="1" applyBorder="1" applyAlignment="1">
      <alignment horizontal="center" vertical="center" shrinkToFit="1"/>
    </xf>
    <xf numFmtId="0" fontId="6" fillId="24" borderId="51" xfId="0" applyFont="1" applyFill="1" applyBorder="1" applyAlignment="1">
      <alignment horizontal="center" vertical="center"/>
    </xf>
    <xf numFmtId="0" fontId="9" fillId="24" borderId="52" xfId="0" applyFont="1" applyFill="1" applyBorder="1" applyAlignment="1">
      <alignment horizontal="center" vertical="center" shrinkToFit="1"/>
    </xf>
    <xf numFmtId="0" fontId="9" fillId="24" borderId="53" xfId="0" applyFont="1" applyFill="1" applyBorder="1" applyAlignment="1">
      <alignment horizontal="center" vertical="center" shrinkToFit="1"/>
    </xf>
    <xf numFmtId="0" fontId="9" fillId="24" borderId="54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 shrinkToFit="1"/>
    </xf>
    <xf numFmtId="0" fontId="10" fillId="24" borderId="37" xfId="0" applyFont="1" applyFill="1" applyBorder="1" applyAlignment="1">
      <alignment horizontal="center" vertical="center" shrinkToFit="1"/>
    </xf>
    <xf numFmtId="0" fontId="10" fillId="24" borderId="36" xfId="0" applyFont="1" applyFill="1" applyBorder="1" applyAlignment="1">
      <alignment horizontal="center" vertical="center" shrinkToFit="1"/>
    </xf>
    <xf numFmtId="0" fontId="10" fillId="24" borderId="57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58" xfId="0" applyFont="1" applyFill="1" applyBorder="1" applyAlignment="1">
      <alignment horizontal="center" vertical="center" shrinkToFit="1"/>
    </xf>
    <xf numFmtId="0" fontId="6" fillId="24" borderId="59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60" xfId="0" applyFont="1" applyFill="1" applyBorder="1" applyAlignment="1">
      <alignment horizontal="center" vertical="center" shrinkToFit="1"/>
    </xf>
    <xf numFmtId="0" fontId="10" fillId="24" borderId="61" xfId="0" applyFont="1" applyFill="1" applyBorder="1" applyAlignment="1">
      <alignment horizontal="center" vertical="center" shrinkToFit="1"/>
    </xf>
    <xf numFmtId="0" fontId="10" fillId="24" borderId="62" xfId="0" applyFont="1" applyFill="1" applyBorder="1" applyAlignment="1">
      <alignment horizontal="center" vertical="center" shrinkToFit="1"/>
    </xf>
    <xf numFmtId="0" fontId="10" fillId="24" borderId="17" xfId="0" applyFont="1" applyFill="1" applyBorder="1" applyAlignment="1">
      <alignment horizontal="center" vertical="center" shrinkToFit="1"/>
    </xf>
    <xf numFmtId="0" fontId="10" fillId="24" borderId="6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00FF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115" zoomScaleNormal="11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10.7109375" style="5" customWidth="1"/>
    <col min="2" max="43" width="3.140625" style="5" customWidth="1"/>
    <col min="44" max="16384" width="9.140625" style="5" customWidth="1"/>
  </cols>
  <sheetData>
    <row r="1" spans="1:43" ht="20.25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ht="5.25" customHeight="1" thickBot="1"/>
    <row r="3" spans="1:43" ht="13.5" thickTop="1">
      <c r="A3" s="18" t="s">
        <v>41</v>
      </c>
      <c r="B3" s="20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4" t="s">
        <v>45</v>
      </c>
      <c r="P3" s="22" t="s">
        <v>47</v>
      </c>
      <c r="Q3" s="12" t="s">
        <v>48</v>
      </c>
      <c r="R3" s="12" t="s">
        <v>49</v>
      </c>
      <c r="S3" s="12" t="s">
        <v>50</v>
      </c>
      <c r="T3" s="12" t="s">
        <v>51</v>
      </c>
      <c r="U3" s="12" t="s">
        <v>52</v>
      </c>
      <c r="V3" s="12" t="s">
        <v>53</v>
      </c>
      <c r="W3" s="12" t="s">
        <v>54</v>
      </c>
      <c r="X3" s="12" t="s">
        <v>55</v>
      </c>
      <c r="Y3" s="12" t="s">
        <v>56</v>
      </c>
      <c r="Z3" s="12" t="s">
        <v>57</v>
      </c>
      <c r="AA3" s="12" t="s">
        <v>58</v>
      </c>
      <c r="AB3" s="12" t="s">
        <v>59</v>
      </c>
      <c r="AC3" s="14" t="s">
        <v>60</v>
      </c>
      <c r="AD3" s="16" t="s">
        <v>61</v>
      </c>
      <c r="AE3" s="12" t="s">
        <v>62</v>
      </c>
      <c r="AF3" s="12" t="s">
        <v>63</v>
      </c>
      <c r="AG3" s="12" t="s">
        <v>64</v>
      </c>
      <c r="AH3" s="12" t="s">
        <v>65</v>
      </c>
      <c r="AI3" s="12" t="s">
        <v>66</v>
      </c>
      <c r="AJ3" s="12" t="s">
        <v>67</v>
      </c>
      <c r="AK3" s="12" t="s">
        <v>68</v>
      </c>
      <c r="AL3" s="12" t="s">
        <v>69</v>
      </c>
      <c r="AM3" s="12" t="s">
        <v>70</v>
      </c>
      <c r="AN3" s="12" t="s">
        <v>71</v>
      </c>
      <c r="AO3" s="12" t="s">
        <v>72</v>
      </c>
      <c r="AP3" s="12" t="s">
        <v>73</v>
      </c>
      <c r="AQ3" s="14" t="s">
        <v>74</v>
      </c>
    </row>
    <row r="4" spans="1:43" ht="13.5" thickBot="1">
      <c r="A4" s="19"/>
      <c r="B4" s="2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2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5"/>
      <c r="AD4" s="1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5"/>
    </row>
    <row r="5" spans="1:43" ht="18.75" customHeight="1" thickTop="1">
      <c r="A5" s="8" t="s">
        <v>46</v>
      </c>
      <c r="B5" s="25">
        <v>191</v>
      </c>
      <c r="C5" s="26">
        <v>169</v>
      </c>
      <c r="D5" s="26">
        <v>178</v>
      </c>
      <c r="E5" s="26">
        <v>193</v>
      </c>
      <c r="F5" s="26">
        <v>230</v>
      </c>
      <c r="G5" s="26">
        <v>118</v>
      </c>
      <c r="H5" s="26">
        <v>164</v>
      </c>
      <c r="I5" s="26">
        <v>161</v>
      </c>
      <c r="J5" s="26">
        <v>187</v>
      </c>
      <c r="K5" s="26">
        <v>175</v>
      </c>
      <c r="L5" s="26">
        <v>126</v>
      </c>
      <c r="M5" s="26">
        <v>136</v>
      </c>
      <c r="N5" s="26">
        <v>189</v>
      </c>
      <c r="O5" s="27">
        <v>104</v>
      </c>
      <c r="P5" s="25">
        <v>145</v>
      </c>
      <c r="Q5" s="26">
        <v>187</v>
      </c>
      <c r="R5" s="28">
        <v>173</v>
      </c>
      <c r="S5" s="28">
        <v>127</v>
      </c>
      <c r="T5" s="28">
        <v>185</v>
      </c>
      <c r="U5" s="28">
        <v>217</v>
      </c>
      <c r="V5" s="28">
        <v>178</v>
      </c>
      <c r="W5" s="28">
        <v>176</v>
      </c>
      <c r="X5" s="28">
        <v>194</v>
      </c>
      <c r="Y5" s="28">
        <v>185</v>
      </c>
      <c r="Z5" s="26">
        <v>191</v>
      </c>
      <c r="AA5" s="26">
        <v>161</v>
      </c>
      <c r="AB5" s="26">
        <v>144</v>
      </c>
      <c r="AC5" s="27">
        <v>183</v>
      </c>
      <c r="AD5" s="29">
        <v>151</v>
      </c>
      <c r="AE5" s="26">
        <v>193</v>
      </c>
      <c r="AF5" s="29">
        <v>194</v>
      </c>
      <c r="AG5" s="28">
        <v>193</v>
      </c>
      <c r="AH5" s="26">
        <v>227</v>
      </c>
      <c r="AI5" s="26">
        <v>217</v>
      </c>
      <c r="AJ5" s="29">
        <v>195</v>
      </c>
      <c r="AK5" s="26">
        <v>197</v>
      </c>
      <c r="AL5" s="29">
        <v>200</v>
      </c>
      <c r="AM5" s="26">
        <v>176</v>
      </c>
      <c r="AN5" s="29">
        <v>179</v>
      </c>
      <c r="AO5" s="28">
        <v>178</v>
      </c>
      <c r="AP5" s="26">
        <v>195</v>
      </c>
      <c r="AQ5" s="27">
        <v>191</v>
      </c>
    </row>
    <row r="6" spans="1:43" ht="18.75" customHeight="1">
      <c r="A6" s="7" t="s">
        <v>20</v>
      </c>
      <c r="B6" s="30">
        <v>194</v>
      </c>
      <c r="C6" s="31">
        <v>196</v>
      </c>
      <c r="D6" s="31">
        <v>192</v>
      </c>
      <c r="E6" s="31">
        <v>214</v>
      </c>
      <c r="F6" s="31">
        <v>127</v>
      </c>
      <c r="G6" s="31">
        <v>130</v>
      </c>
      <c r="H6" s="31">
        <v>182</v>
      </c>
      <c r="I6" s="31">
        <v>191</v>
      </c>
      <c r="J6" s="31">
        <v>187</v>
      </c>
      <c r="K6" s="31">
        <v>183</v>
      </c>
      <c r="L6" s="31">
        <v>186</v>
      </c>
      <c r="M6" s="31">
        <v>175</v>
      </c>
      <c r="N6" s="31">
        <v>191</v>
      </c>
      <c r="O6" s="32">
        <v>164</v>
      </c>
      <c r="P6" s="30">
        <v>194</v>
      </c>
      <c r="Q6" s="31">
        <v>138</v>
      </c>
      <c r="R6" s="33">
        <v>187</v>
      </c>
      <c r="S6" s="33">
        <v>155</v>
      </c>
      <c r="T6" s="31">
        <v>200</v>
      </c>
      <c r="U6" s="31">
        <v>198</v>
      </c>
      <c r="V6" s="31">
        <v>223</v>
      </c>
      <c r="W6" s="31">
        <v>191</v>
      </c>
      <c r="X6" s="31">
        <v>198</v>
      </c>
      <c r="Y6" s="31">
        <v>188</v>
      </c>
      <c r="Z6" s="31">
        <v>196</v>
      </c>
      <c r="AA6" s="31">
        <v>187</v>
      </c>
      <c r="AB6" s="31">
        <v>188</v>
      </c>
      <c r="AC6" s="32">
        <v>132</v>
      </c>
      <c r="AD6" s="30">
        <v>192</v>
      </c>
      <c r="AE6" s="31">
        <v>140</v>
      </c>
      <c r="AF6" s="31">
        <v>184</v>
      </c>
      <c r="AG6" s="31">
        <v>176</v>
      </c>
      <c r="AH6" s="31">
        <v>193</v>
      </c>
      <c r="AI6" s="31">
        <v>180</v>
      </c>
      <c r="AJ6" s="31">
        <v>228</v>
      </c>
      <c r="AK6" s="31">
        <v>184</v>
      </c>
      <c r="AL6" s="31">
        <v>195</v>
      </c>
      <c r="AM6" s="31">
        <v>191</v>
      </c>
      <c r="AN6" s="31">
        <v>185</v>
      </c>
      <c r="AO6" s="31">
        <v>195</v>
      </c>
      <c r="AP6" s="31">
        <v>190</v>
      </c>
      <c r="AQ6" s="32">
        <v>189</v>
      </c>
    </row>
    <row r="7" spans="1:43" ht="18.75" customHeight="1">
      <c r="A7" s="7" t="s">
        <v>21</v>
      </c>
      <c r="B7" s="34">
        <v>230</v>
      </c>
      <c r="C7" s="35">
        <v>225</v>
      </c>
      <c r="D7" s="35">
        <v>224</v>
      </c>
      <c r="E7" s="35">
        <v>212</v>
      </c>
      <c r="F7" s="35">
        <v>208</v>
      </c>
      <c r="G7" s="35">
        <v>226</v>
      </c>
      <c r="H7" s="35">
        <v>162</v>
      </c>
      <c r="I7" s="35">
        <v>257</v>
      </c>
      <c r="J7" s="35">
        <v>204</v>
      </c>
      <c r="K7" s="35">
        <v>228</v>
      </c>
      <c r="L7" s="35">
        <v>223</v>
      </c>
      <c r="M7" s="35">
        <v>209</v>
      </c>
      <c r="N7" s="35">
        <v>224</v>
      </c>
      <c r="O7" s="36">
        <v>223</v>
      </c>
      <c r="P7" s="34">
        <v>214</v>
      </c>
      <c r="Q7" s="35">
        <v>209</v>
      </c>
      <c r="R7" s="37">
        <v>224</v>
      </c>
      <c r="S7" s="37">
        <v>206</v>
      </c>
      <c r="T7" s="35">
        <v>226</v>
      </c>
      <c r="U7" s="35">
        <v>208</v>
      </c>
      <c r="V7" s="35">
        <v>211</v>
      </c>
      <c r="W7" s="35">
        <v>253</v>
      </c>
      <c r="X7" s="35">
        <v>226</v>
      </c>
      <c r="Y7" s="35">
        <v>219</v>
      </c>
      <c r="Z7" s="35">
        <v>224</v>
      </c>
      <c r="AA7" s="35">
        <v>225</v>
      </c>
      <c r="AB7" s="35">
        <v>208</v>
      </c>
      <c r="AC7" s="36">
        <v>173</v>
      </c>
      <c r="AD7" s="38">
        <v>244</v>
      </c>
      <c r="AE7" s="35">
        <v>246</v>
      </c>
      <c r="AF7" s="35">
        <v>240</v>
      </c>
      <c r="AG7" s="35">
        <v>248</v>
      </c>
      <c r="AH7" s="35">
        <v>254</v>
      </c>
      <c r="AI7" s="35">
        <v>256</v>
      </c>
      <c r="AJ7" s="35">
        <v>259</v>
      </c>
      <c r="AK7" s="35">
        <v>280</v>
      </c>
      <c r="AL7" s="35">
        <v>259</v>
      </c>
      <c r="AM7" s="35">
        <v>251</v>
      </c>
      <c r="AN7" s="35">
        <v>241</v>
      </c>
      <c r="AO7" s="35">
        <v>219</v>
      </c>
      <c r="AP7" s="35">
        <v>252</v>
      </c>
      <c r="AQ7" s="36">
        <v>248</v>
      </c>
    </row>
    <row r="8" spans="1:43" ht="18.75" customHeight="1">
      <c r="A8" s="7" t="s">
        <v>22</v>
      </c>
      <c r="B8" s="34">
        <v>132</v>
      </c>
      <c r="C8" s="35">
        <v>131</v>
      </c>
      <c r="D8" s="35">
        <v>174</v>
      </c>
      <c r="E8" s="35">
        <v>157</v>
      </c>
      <c r="F8" s="35">
        <v>93</v>
      </c>
      <c r="G8" s="35">
        <v>100</v>
      </c>
      <c r="H8" s="35">
        <v>123</v>
      </c>
      <c r="I8" s="35">
        <v>137</v>
      </c>
      <c r="J8" s="35">
        <v>203</v>
      </c>
      <c r="K8" s="35">
        <v>126</v>
      </c>
      <c r="L8" s="35">
        <v>84</v>
      </c>
      <c r="M8" s="35">
        <v>141</v>
      </c>
      <c r="N8" s="35">
        <v>185</v>
      </c>
      <c r="O8" s="36">
        <v>156</v>
      </c>
      <c r="P8" s="34">
        <v>182</v>
      </c>
      <c r="Q8" s="35">
        <v>126</v>
      </c>
      <c r="R8" s="37">
        <v>183</v>
      </c>
      <c r="S8" s="37">
        <v>42</v>
      </c>
      <c r="T8" s="35">
        <v>121</v>
      </c>
      <c r="U8" s="35">
        <v>181</v>
      </c>
      <c r="V8" s="35">
        <v>161</v>
      </c>
      <c r="W8" s="35">
        <v>167</v>
      </c>
      <c r="X8" s="35">
        <v>231</v>
      </c>
      <c r="Y8" s="35">
        <v>165</v>
      </c>
      <c r="Z8" s="35">
        <v>214</v>
      </c>
      <c r="AA8" s="35">
        <v>240</v>
      </c>
      <c r="AB8" s="35">
        <v>221</v>
      </c>
      <c r="AC8" s="36">
        <v>82</v>
      </c>
      <c r="AD8" s="39">
        <v>169</v>
      </c>
      <c r="AE8" s="40">
        <v>189</v>
      </c>
      <c r="AF8" s="40">
        <v>164</v>
      </c>
      <c r="AG8" s="40">
        <v>162</v>
      </c>
      <c r="AH8" s="40">
        <v>192</v>
      </c>
      <c r="AI8" s="40">
        <v>182</v>
      </c>
      <c r="AJ8" s="40">
        <v>148</v>
      </c>
      <c r="AK8" s="40">
        <v>191</v>
      </c>
      <c r="AL8" s="40">
        <v>229</v>
      </c>
      <c r="AM8" s="40">
        <v>175</v>
      </c>
      <c r="AN8" s="40">
        <v>175</v>
      </c>
      <c r="AO8" s="40">
        <v>171</v>
      </c>
      <c r="AP8" s="40">
        <v>155</v>
      </c>
      <c r="AQ8" s="41">
        <v>124</v>
      </c>
    </row>
    <row r="9" spans="1:43" ht="18.75" customHeight="1">
      <c r="A9" s="7" t="s">
        <v>23</v>
      </c>
      <c r="B9" s="34">
        <v>189</v>
      </c>
      <c r="C9" s="35">
        <v>190</v>
      </c>
      <c r="D9" s="35">
        <v>197</v>
      </c>
      <c r="E9" s="35">
        <v>166</v>
      </c>
      <c r="F9" s="35">
        <v>144</v>
      </c>
      <c r="G9" s="35">
        <v>158</v>
      </c>
      <c r="H9" s="35">
        <v>153</v>
      </c>
      <c r="I9" s="35">
        <v>164</v>
      </c>
      <c r="J9" s="35">
        <v>177</v>
      </c>
      <c r="K9" s="35">
        <v>225</v>
      </c>
      <c r="L9" s="35">
        <v>181</v>
      </c>
      <c r="M9" s="35">
        <v>117</v>
      </c>
      <c r="N9" s="35">
        <v>193</v>
      </c>
      <c r="O9" s="36">
        <v>174</v>
      </c>
      <c r="P9" s="34">
        <v>179</v>
      </c>
      <c r="Q9" s="35">
        <v>194</v>
      </c>
      <c r="R9" s="37">
        <v>190</v>
      </c>
      <c r="S9" s="37">
        <v>143</v>
      </c>
      <c r="T9" s="35">
        <v>187</v>
      </c>
      <c r="U9" s="35">
        <v>187</v>
      </c>
      <c r="V9" s="35">
        <v>175</v>
      </c>
      <c r="W9" s="35">
        <v>193</v>
      </c>
      <c r="X9" s="35">
        <v>197</v>
      </c>
      <c r="Y9" s="35">
        <v>220</v>
      </c>
      <c r="Z9" s="35">
        <v>169</v>
      </c>
      <c r="AA9" s="35">
        <v>192</v>
      </c>
      <c r="AB9" s="35">
        <v>188</v>
      </c>
      <c r="AC9" s="36">
        <v>153</v>
      </c>
      <c r="AD9" s="30">
        <v>197</v>
      </c>
      <c r="AE9" s="31">
        <v>194</v>
      </c>
      <c r="AF9" s="31">
        <v>180</v>
      </c>
      <c r="AG9" s="31">
        <v>178</v>
      </c>
      <c r="AH9" s="31">
        <v>192</v>
      </c>
      <c r="AI9" s="31">
        <v>176</v>
      </c>
      <c r="AJ9" s="31">
        <v>189</v>
      </c>
      <c r="AK9" s="31">
        <v>189</v>
      </c>
      <c r="AL9" s="31">
        <v>200</v>
      </c>
      <c r="AM9" s="31">
        <v>176</v>
      </c>
      <c r="AN9" s="31">
        <v>218</v>
      </c>
      <c r="AO9" s="31">
        <v>191</v>
      </c>
      <c r="AP9" s="31">
        <v>179</v>
      </c>
      <c r="AQ9" s="32">
        <v>194</v>
      </c>
    </row>
    <row r="10" spans="1:43" ht="18.75" customHeight="1">
      <c r="A10" s="7" t="s">
        <v>24</v>
      </c>
      <c r="B10" s="34">
        <v>187</v>
      </c>
      <c r="C10" s="35">
        <v>191</v>
      </c>
      <c r="D10" s="35">
        <v>192</v>
      </c>
      <c r="E10" s="35">
        <v>144</v>
      </c>
      <c r="F10" s="35">
        <v>151</v>
      </c>
      <c r="G10" s="35">
        <v>160</v>
      </c>
      <c r="H10" s="35">
        <v>155</v>
      </c>
      <c r="I10" s="35">
        <v>157</v>
      </c>
      <c r="J10" s="35">
        <v>173</v>
      </c>
      <c r="K10" s="35">
        <v>167</v>
      </c>
      <c r="L10" s="35">
        <v>216</v>
      </c>
      <c r="M10" s="35">
        <v>153</v>
      </c>
      <c r="N10" s="35">
        <v>175</v>
      </c>
      <c r="O10" s="36">
        <v>179</v>
      </c>
      <c r="P10" s="34">
        <v>189</v>
      </c>
      <c r="Q10" s="35">
        <v>157</v>
      </c>
      <c r="R10" s="37">
        <v>183</v>
      </c>
      <c r="S10" s="37">
        <v>116</v>
      </c>
      <c r="T10" s="35">
        <v>191</v>
      </c>
      <c r="U10" s="35">
        <v>169</v>
      </c>
      <c r="V10" s="35">
        <v>169</v>
      </c>
      <c r="W10" s="35">
        <v>186</v>
      </c>
      <c r="X10" s="35">
        <v>191</v>
      </c>
      <c r="Y10" s="35">
        <v>194</v>
      </c>
      <c r="Z10" s="35">
        <v>207</v>
      </c>
      <c r="AA10" s="35">
        <v>161</v>
      </c>
      <c r="AB10" s="35">
        <v>224</v>
      </c>
      <c r="AC10" s="36">
        <v>143</v>
      </c>
      <c r="AD10" s="34">
        <v>230</v>
      </c>
      <c r="AE10" s="35">
        <v>235</v>
      </c>
      <c r="AF10" s="35">
        <v>195</v>
      </c>
      <c r="AG10" s="35">
        <v>215</v>
      </c>
      <c r="AH10" s="35">
        <v>223</v>
      </c>
      <c r="AI10" s="35">
        <v>219</v>
      </c>
      <c r="AJ10" s="35">
        <v>244</v>
      </c>
      <c r="AK10" s="35">
        <v>238</v>
      </c>
      <c r="AL10" s="35">
        <v>239</v>
      </c>
      <c r="AM10" s="35">
        <v>224</v>
      </c>
      <c r="AN10" s="35">
        <v>216</v>
      </c>
      <c r="AO10" s="35">
        <v>252</v>
      </c>
      <c r="AP10" s="35">
        <v>223</v>
      </c>
      <c r="AQ10" s="36">
        <v>226</v>
      </c>
    </row>
    <row r="11" spans="1:43" ht="18.75" customHeight="1">
      <c r="A11" s="7" t="s">
        <v>25</v>
      </c>
      <c r="B11" s="34">
        <v>195</v>
      </c>
      <c r="C11" s="35">
        <v>197</v>
      </c>
      <c r="D11" s="35">
        <v>198</v>
      </c>
      <c r="E11" s="35">
        <v>200</v>
      </c>
      <c r="F11" s="35">
        <v>166</v>
      </c>
      <c r="G11" s="35">
        <v>153</v>
      </c>
      <c r="H11" s="35">
        <v>165</v>
      </c>
      <c r="I11" s="35">
        <v>182</v>
      </c>
      <c r="J11" s="35">
        <v>180</v>
      </c>
      <c r="K11" s="35">
        <v>182</v>
      </c>
      <c r="L11" s="35">
        <v>183</v>
      </c>
      <c r="M11" s="35">
        <v>220</v>
      </c>
      <c r="N11" s="35">
        <v>198</v>
      </c>
      <c r="O11" s="36">
        <v>161</v>
      </c>
      <c r="P11" s="34">
        <v>188</v>
      </c>
      <c r="Q11" s="35">
        <v>188</v>
      </c>
      <c r="R11" s="37">
        <v>189</v>
      </c>
      <c r="S11" s="37">
        <v>166</v>
      </c>
      <c r="T11" s="35">
        <v>188</v>
      </c>
      <c r="U11" s="35">
        <v>190</v>
      </c>
      <c r="V11" s="35">
        <v>179</v>
      </c>
      <c r="W11" s="35">
        <v>181</v>
      </c>
      <c r="X11" s="35">
        <v>193</v>
      </c>
      <c r="Y11" s="35">
        <v>173</v>
      </c>
      <c r="Z11" s="35">
        <v>194</v>
      </c>
      <c r="AA11" s="35">
        <v>220</v>
      </c>
      <c r="AB11" s="35">
        <v>191</v>
      </c>
      <c r="AC11" s="36">
        <v>184</v>
      </c>
      <c r="AD11" s="34">
        <v>153</v>
      </c>
      <c r="AE11" s="35">
        <v>196</v>
      </c>
      <c r="AF11" s="35">
        <v>179</v>
      </c>
      <c r="AG11" s="35">
        <v>145</v>
      </c>
      <c r="AH11" s="35">
        <v>198</v>
      </c>
      <c r="AI11" s="35">
        <v>194</v>
      </c>
      <c r="AJ11" s="35">
        <v>199</v>
      </c>
      <c r="AK11" s="35">
        <v>195</v>
      </c>
      <c r="AL11" s="35">
        <v>199</v>
      </c>
      <c r="AM11" s="35">
        <v>181</v>
      </c>
      <c r="AN11" s="35">
        <v>185</v>
      </c>
      <c r="AO11" s="35">
        <v>196</v>
      </c>
      <c r="AP11" s="35">
        <v>177</v>
      </c>
      <c r="AQ11" s="36">
        <v>165</v>
      </c>
    </row>
    <row r="12" spans="1:43" ht="18.75" customHeight="1">
      <c r="A12" s="7" t="s">
        <v>26</v>
      </c>
      <c r="B12" s="34">
        <v>250</v>
      </c>
      <c r="C12" s="35">
        <v>340</v>
      </c>
      <c r="D12" s="35">
        <v>306</v>
      </c>
      <c r="E12" s="35">
        <v>259</v>
      </c>
      <c r="F12" s="35">
        <v>270</v>
      </c>
      <c r="G12" s="35">
        <v>169</v>
      </c>
      <c r="H12" s="35">
        <v>212</v>
      </c>
      <c r="I12" s="35">
        <v>247</v>
      </c>
      <c r="J12" s="35">
        <v>306</v>
      </c>
      <c r="K12" s="35">
        <v>319</v>
      </c>
      <c r="L12" s="35">
        <v>252</v>
      </c>
      <c r="M12" s="35">
        <v>-18</v>
      </c>
      <c r="N12" s="35">
        <v>336</v>
      </c>
      <c r="O12" s="36">
        <v>242</v>
      </c>
      <c r="P12" s="34">
        <v>309</v>
      </c>
      <c r="Q12" s="35">
        <v>260</v>
      </c>
      <c r="R12" s="37">
        <v>252</v>
      </c>
      <c r="S12" s="37">
        <v>210</v>
      </c>
      <c r="T12" s="35">
        <v>247</v>
      </c>
      <c r="U12" s="35">
        <v>250</v>
      </c>
      <c r="V12" s="35">
        <v>202</v>
      </c>
      <c r="W12" s="35">
        <v>251</v>
      </c>
      <c r="X12" s="35">
        <v>260</v>
      </c>
      <c r="Y12" s="35">
        <v>346</v>
      </c>
      <c r="Z12" s="35">
        <v>173</v>
      </c>
      <c r="AA12" s="35">
        <v>227</v>
      </c>
      <c r="AB12" s="35">
        <v>254</v>
      </c>
      <c r="AC12" s="36">
        <v>237</v>
      </c>
      <c r="AD12" s="34">
        <v>307</v>
      </c>
      <c r="AE12" s="35">
        <v>237</v>
      </c>
      <c r="AF12" s="35">
        <v>239</v>
      </c>
      <c r="AG12" s="35">
        <v>241</v>
      </c>
      <c r="AH12" s="35">
        <v>210</v>
      </c>
      <c r="AI12" s="35">
        <v>244</v>
      </c>
      <c r="AJ12" s="35">
        <v>338</v>
      </c>
      <c r="AK12" s="35">
        <v>319</v>
      </c>
      <c r="AL12" s="35">
        <v>330</v>
      </c>
      <c r="AM12" s="35">
        <v>348</v>
      </c>
      <c r="AN12" s="35">
        <v>272</v>
      </c>
      <c r="AO12" s="35">
        <v>265</v>
      </c>
      <c r="AP12" s="35">
        <v>256</v>
      </c>
      <c r="AQ12" s="36">
        <v>282</v>
      </c>
    </row>
    <row r="13" spans="1:43" ht="18.75" customHeight="1">
      <c r="A13" s="7" t="s">
        <v>27</v>
      </c>
      <c r="B13" s="34">
        <v>192</v>
      </c>
      <c r="C13" s="35">
        <v>186</v>
      </c>
      <c r="D13" s="35">
        <v>198</v>
      </c>
      <c r="E13" s="35">
        <v>174</v>
      </c>
      <c r="F13" s="35">
        <v>214</v>
      </c>
      <c r="G13" s="35">
        <v>142</v>
      </c>
      <c r="H13" s="35">
        <v>59</v>
      </c>
      <c r="I13" s="35">
        <v>153</v>
      </c>
      <c r="J13" s="35">
        <v>167</v>
      </c>
      <c r="K13" s="35">
        <v>193</v>
      </c>
      <c r="L13" s="35">
        <v>132</v>
      </c>
      <c r="M13" s="35">
        <v>160</v>
      </c>
      <c r="N13" s="35">
        <v>186</v>
      </c>
      <c r="O13" s="36">
        <v>164</v>
      </c>
      <c r="P13" s="34">
        <v>207</v>
      </c>
      <c r="Q13" s="35">
        <v>218</v>
      </c>
      <c r="R13" s="37">
        <v>207</v>
      </c>
      <c r="S13" s="37">
        <v>172</v>
      </c>
      <c r="T13" s="35">
        <v>187</v>
      </c>
      <c r="U13" s="35">
        <v>220</v>
      </c>
      <c r="V13" s="35">
        <v>205</v>
      </c>
      <c r="W13" s="35">
        <v>176</v>
      </c>
      <c r="X13" s="35">
        <v>230</v>
      </c>
      <c r="Y13" s="35">
        <v>222</v>
      </c>
      <c r="Z13" s="35">
        <v>199</v>
      </c>
      <c r="AA13" s="35">
        <v>204</v>
      </c>
      <c r="AB13" s="35">
        <v>216</v>
      </c>
      <c r="AC13" s="36">
        <v>235</v>
      </c>
      <c r="AD13" s="34">
        <v>237</v>
      </c>
      <c r="AE13" s="35">
        <v>217</v>
      </c>
      <c r="AF13" s="35">
        <v>215</v>
      </c>
      <c r="AG13" s="35">
        <v>219</v>
      </c>
      <c r="AH13" s="35">
        <v>210</v>
      </c>
      <c r="AI13" s="35">
        <v>211</v>
      </c>
      <c r="AJ13" s="35">
        <v>228</v>
      </c>
      <c r="AK13" s="35">
        <v>214</v>
      </c>
      <c r="AL13" s="35">
        <v>222</v>
      </c>
      <c r="AM13" s="35">
        <v>212</v>
      </c>
      <c r="AN13" s="35">
        <v>187</v>
      </c>
      <c r="AO13" s="35">
        <v>217</v>
      </c>
      <c r="AP13" s="35">
        <v>215</v>
      </c>
      <c r="AQ13" s="36">
        <v>212</v>
      </c>
    </row>
    <row r="14" spans="1:43" ht="18.75" customHeight="1">
      <c r="A14" s="7" t="s">
        <v>28</v>
      </c>
      <c r="B14" s="34">
        <v>250</v>
      </c>
      <c r="C14" s="35">
        <v>222</v>
      </c>
      <c r="D14" s="35">
        <v>293</v>
      </c>
      <c r="E14" s="35">
        <v>210</v>
      </c>
      <c r="F14" s="35">
        <v>167</v>
      </c>
      <c r="G14" s="35">
        <v>237</v>
      </c>
      <c r="H14" s="35">
        <v>199</v>
      </c>
      <c r="I14" s="35">
        <v>245</v>
      </c>
      <c r="J14" s="35">
        <v>266</v>
      </c>
      <c r="K14" s="35">
        <v>340</v>
      </c>
      <c r="L14" s="35">
        <v>200</v>
      </c>
      <c r="M14" s="35">
        <v>247</v>
      </c>
      <c r="N14" s="35">
        <v>216</v>
      </c>
      <c r="O14" s="36">
        <v>212</v>
      </c>
      <c r="P14" s="34">
        <v>215</v>
      </c>
      <c r="Q14" s="35">
        <v>315</v>
      </c>
      <c r="R14" s="37">
        <v>306</v>
      </c>
      <c r="S14" s="37">
        <v>165</v>
      </c>
      <c r="T14" s="35">
        <v>205</v>
      </c>
      <c r="U14" s="35">
        <v>245</v>
      </c>
      <c r="V14" s="35">
        <v>247</v>
      </c>
      <c r="W14" s="35">
        <v>266</v>
      </c>
      <c r="X14" s="35">
        <v>270</v>
      </c>
      <c r="Y14" s="35">
        <v>318</v>
      </c>
      <c r="Z14" s="35">
        <v>193</v>
      </c>
      <c r="AA14" s="35">
        <v>217</v>
      </c>
      <c r="AB14" s="35">
        <v>223</v>
      </c>
      <c r="AC14" s="36">
        <v>188</v>
      </c>
      <c r="AD14" s="34">
        <v>242</v>
      </c>
      <c r="AE14" s="35">
        <v>324</v>
      </c>
      <c r="AF14" s="35">
        <v>259</v>
      </c>
      <c r="AG14" s="35">
        <v>275</v>
      </c>
      <c r="AH14" s="35">
        <v>290</v>
      </c>
      <c r="AI14" s="35">
        <v>351</v>
      </c>
      <c r="AJ14" s="35">
        <v>275</v>
      </c>
      <c r="AK14" s="35">
        <v>305</v>
      </c>
      <c r="AL14" s="35">
        <v>280</v>
      </c>
      <c r="AM14" s="35">
        <v>190</v>
      </c>
      <c r="AN14" s="35">
        <v>254</v>
      </c>
      <c r="AO14" s="35">
        <v>229</v>
      </c>
      <c r="AP14" s="35">
        <v>240</v>
      </c>
      <c r="AQ14" s="36">
        <v>217</v>
      </c>
    </row>
    <row r="15" spans="1:43" ht="18.75" customHeight="1">
      <c r="A15" s="7" t="s">
        <v>29</v>
      </c>
      <c r="B15" s="34">
        <v>192</v>
      </c>
      <c r="C15" s="35">
        <v>214</v>
      </c>
      <c r="D15" s="35">
        <v>193</v>
      </c>
      <c r="E15" s="35">
        <v>190</v>
      </c>
      <c r="F15" s="35">
        <v>173</v>
      </c>
      <c r="G15" s="35">
        <v>192</v>
      </c>
      <c r="H15" s="35">
        <v>154</v>
      </c>
      <c r="I15" s="35">
        <v>193</v>
      </c>
      <c r="J15" s="35">
        <v>197</v>
      </c>
      <c r="K15" s="35">
        <v>195</v>
      </c>
      <c r="L15" s="35">
        <v>189</v>
      </c>
      <c r="M15" s="35">
        <v>167</v>
      </c>
      <c r="N15" s="35">
        <v>192</v>
      </c>
      <c r="O15" s="36">
        <v>136</v>
      </c>
      <c r="P15" s="34">
        <v>199</v>
      </c>
      <c r="Q15" s="35">
        <v>136</v>
      </c>
      <c r="R15" s="37">
        <v>168</v>
      </c>
      <c r="S15" s="37">
        <v>153</v>
      </c>
      <c r="T15" s="35">
        <v>193</v>
      </c>
      <c r="U15" s="35">
        <v>196</v>
      </c>
      <c r="V15" s="35">
        <v>161</v>
      </c>
      <c r="W15" s="35">
        <v>189</v>
      </c>
      <c r="X15" s="35">
        <v>198</v>
      </c>
      <c r="Y15" s="35">
        <v>196</v>
      </c>
      <c r="Z15" s="35">
        <v>190</v>
      </c>
      <c r="AA15" s="35">
        <v>172</v>
      </c>
      <c r="AB15" s="35">
        <v>195</v>
      </c>
      <c r="AC15" s="36">
        <v>192</v>
      </c>
      <c r="AD15" s="34">
        <v>191</v>
      </c>
      <c r="AE15" s="35">
        <v>198</v>
      </c>
      <c r="AF15" s="35">
        <v>224</v>
      </c>
      <c r="AG15" s="35">
        <v>196</v>
      </c>
      <c r="AH15" s="35">
        <v>229</v>
      </c>
      <c r="AI15" s="35">
        <v>193</v>
      </c>
      <c r="AJ15" s="35">
        <v>199</v>
      </c>
      <c r="AK15" s="35">
        <v>198</v>
      </c>
      <c r="AL15" s="35">
        <v>193</v>
      </c>
      <c r="AM15" s="35">
        <v>195</v>
      </c>
      <c r="AN15" s="35">
        <v>173</v>
      </c>
      <c r="AO15" s="35">
        <v>197</v>
      </c>
      <c r="AP15" s="35">
        <v>195</v>
      </c>
      <c r="AQ15" s="36">
        <v>185</v>
      </c>
    </row>
    <row r="16" spans="1:43" ht="18.75" customHeight="1">
      <c r="A16" s="7" t="s">
        <v>30</v>
      </c>
      <c r="B16" s="34">
        <v>191</v>
      </c>
      <c r="C16" s="35">
        <v>200</v>
      </c>
      <c r="D16" s="35">
        <v>230</v>
      </c>
      <c r="E16" s="35">
        <v>195</v>
      </c>
      <c r="F16" s="35">
        <v>135</v>
      </c>
      <c r="G16" s="35">
        <v>196</v>
      </c>
      <c r="H16" s="35">
        <v>168</v>
      </c>
      <c r="I16" s="35">
        <v>193</v>
      </c>
      <c r="J16" s="35">
        <v>164</v>
      </c>
      <c r="K16" s="35">
        <v>190</v>
      </c>
      <c r="L16" s="35">
        <v>191</v>
      </c>
      <c r="M16" s="35">
        <v>182</v>
      </c>
      <c r="N16" s="35">
        <v>198</v>
      </c>
      <c r="O16" s="36">
        <v>197</v>
      </c>
      <c r="P16" s="34">
        <v>183</v>
      </c>
      <c r="Q16" s="35">
        <v>148</v>
      </c>
      <c r="R16" s="37">
        <v>214</v>
      </c>
      <c r="S16" s="37">
        <v>180</v>
      </c>
      <c r="T16" s="35">
        <v>196</v>
      </c>
      <c r="U16" s="35">
        <v>195</v>
      </c>
      <c r="V16" s="35">
        <v>197</v>
      </c>
      <c r="W16" s="35">
        <v>199</v>
      </c>
      <c r="X16" s="35">
        <v>191</v>
      </c>
      <c r="Y16" s="35">
        <v>184</v>
      </c>
      <c r="Z16" s="35">
        <v>200</v>
      </c>
      <c r="AA16" s="35">
        <v>190</v>
      </c>
      <c r="AB16" s="35">
        <v>195</v>
      </c>
      <c r="AC16" s="36">
        <v>195</v>
      </c>
      <c r="AD16" s="34">
        <v>193</v>
      </c>
      <c r="AE16" s="35">
        <v>198</v>
      </c>
      <c r="AF16" s="35">
        <v>198</v>
      </c>
      <c r="AG16" s="35">
        <v>216</v>
      </c>
      <c r="AH16" s="35">
        <v>199</v>
      </c>
      <c r="AI16" s="35">
        <v>198</v>
      </c>
      <c r="AJ16" s="35">
        <v>198</v>
      </c>
      <c r="AK16" s="35">
        <v>198</v>
      </c>
      <c r="AL16" s="35">
        <v>192</v>
      </c>
      <c r="AM16" s="35">
        <v>187</v>
      </c>
      <c r="AN16" s="35">
        <v>184</v>
      </c>
      <c r="AO16" s="35">
        <v>199</v>
      </c>
      <c r="AP16" s="35">
        <v>175</v>
      </c>
      <c r="AQ16" s="36">
        <v>174</v>
      </c>
    </row>
    <row r="17" spans="1:43" ht="18.75" customHeight="1">
      <c r="A17" s="7" t="s">
        <v>31</v>
      </c>
      <c r="B17" s="38">
        <v>187</v>
      </c>
      <c r="C17" s="35">
        <v>255</v>
      </c>
      <c r="D17" s="35">
        <v>259</v>
      </c>
      <c r="E17" s="35">
        <v>241</v>
      </c>
      <c r="F17" s="35">
        <v>251</v>
      </c>
      <c r="G17" s="35">
        <v>257</v>
      </c>
      <c r="H17" s="35">
        <v>189</v>
      </c>
      <c r="I17" s="35">
        <v>256</v>
      </c>
      <c r="J17" s="35">
        <v>196</v>
      </c>
      <c r="K17" s="35">
        <v>260</v>
      </c>
      <c r="L17" s="35">
        <v>258</v>
      </c>
      <c r="M17" s="35">
        <v>191</v>
      </c>
      <c r="N17" s="35">
        <v>250</v>
      </c>
      <c r="O17" s="36">
        <v>227</v>
      </c>
      <c r="P17" s="34">
        <v>258</v>
      </c>
      <c r="Q17" s="35">
        <v>241</v>
      </c>
      <c r="R17" s="37">
        <v>254</v>
      </c>
      <c r="S17" s="37">
        <v>211</v>
      </c>
      <c r="T17" s="35">
        <v>250</v>
      </c>
      <c r="U17" s="35">
        <v>188</v>
      </c>
      <c r="V17" s="35">
        <v>246</v>
      </c>
      <c r="W17" s="35">
        <v>256</v>
      </c>
      <c r="X17" s="35">
        <v>254</v>
      </c>
      <c r="Y17" s="35">
        <v>253</v>
      </c>
      <c r="Z17" s="35">
        <v>252</v>
      </c>
      <c r="AA17" s="35">
        <v>258</v>
      </c>
      <c r="AB17" s="35">
        <v>249</v>
      </c>
      <c r="AC17" s="36">
        <v>207</v>
      </c>
      <c r="AD17" s="34">
        <v>249</v>
      </c>
      <c r="AE17" s="35">
        <v>268</v>
      </c>
      <c r="AF17" s="35">
        <v>267</v>
      </c>
      <c r="AG17" s="35">
        <v>232</v>
      </c>
      <c r="AH17" s="35">
        <v>299</v>
      </c>
      <c r="AI17" s="35">
        <v>260</v>
      </c>
      <c r="AJ17" s="35">
        <v>264</v>
      </c>
      <c r="AK17" s="35">
        <v>265</v>
      </c>
      <c r="AL17" s="35">
        <v>268</v>
      </c>
      <c r="AM17" s="35">
        <v>248</v>
      </c>
      <c r="AN17" s="35">
        <v>266</v>
      </c>
      <c r="AO17" s="35">
        <v>265</v>
      </c>
      <c r="AP17" s="35">
        <v>262</v>
      </c>
      <c r="AQ17" s="36">
        <v>257</v>
      </c>
    </row>
    <row r="18" spans="1:43" ht="18.75" customHeight="1">
      <c r="A18" s="7" t="s">
        <v>32</v>
      </c>
      <c r="B18" s="38">
        <v>298</v>
      </c>
      <c r="C18" s="34">
        <v>250</v>
      </c>
      <c r="D18" s="34">
        <v>250</v>
      </c>
      <c r="E18" s="34">
        <v>219</v>
      </c>
      <c r="F18" s="34">
        <v>190</v>
      </c>
      <c r="G18" s="34">
        <v>222</v>
      </c>
      <c r="H18" s="34">
        <v>209</v>
      </c>
      <c r="I18" s="34">
        <v>229</v>
      </c>
      <c r="J18" s="34">
        <v>247</v>
      </c>
      <c r="K18" s="34">
        <v>219</v>
      </c>
      <c r="L18" s="34">
        <v>189</v>
      </c>
      <c r="M18" s="34">
        <v>215</v>
      </c>
      <c r="N18" s="34">
        <v>278</v>
      </c>
      <c r="O18" s="36">
        <v>238</v>
      </c>
      <c r="P18" s="34">
        <v>195</v>
      </c>
      <c r="Q18" s="34">
        <v>190</v>
      </c>
      <c r="R18" s="34">
        <v>199</v>
      </c>
      <c r="S18" s="34">
        <v>145</v>
      </c>
      <c r="T18" s="34">
        <v>224</v>
      </c>
      <c r="U18" s="34">
        <v>181</v>
      </c>
      <c r="V18" s="34">
        <v>193</v>
      </c>
      <c r="W18" s="34">
        <v>168</v>
      </c>
      <c r="X18" s="34">
        <v>198</v>
      </c>
      <c r="Y18" s="34">
        <v>189</v>
      </c>
      <c r="Z18" s="34">
        <v>190</v>
      </c>
      <c r="AA18" s="34">
        <v>191</v>
      </c>
      <c r="AB18" s="35">
        <v>184</v>
      </c>
      <c r="AC18" s="42">
        <v>75</v>
      </c>
      <c r="AD18" s="34">
        <v>185</v>
      </c>
      <c r="AE18" s="35">
        <v>197</v>
      </c>
      <c r="AF18" s="35">
        <v>197</v>
      </c>
      <c r="AG18" s="35">
        <v>200</v>
      </c>
      <c r="AH18" s="35">
        <v>188</v>
      </c>
      <c r="AI18" s="35">
        <v>230</v>
      </c>
      <c r="AJ18" s="35">
        <v>175</v>
      </c>
      <c r="AK18" s="35">
        <v>200</v>
      </c>
      <c r="AL18" s="35">
        <v>200</v>
      </c>
      <c r="AM18" s="35">
        <v>188</v>
      </c>
      <c r="AN18" s="35">
        <v>197</v>
      </c>
      <c r="AO18" s="35">
        <v>191</v>
      </c>
      <c r="AP18" s="35">
        <v>199</v>
      </c>
      <c r="AQ18" s="36">
        <v>187</v>
      </c>
    </row>
    <row r="19" spans="1:43" ht="18.75" customHeight="1">
      <c r="A19" s="7" t="s">
        <v>75</v>
      </c>
      <c r="B19" s="30">
        <v>200</v>
      </c>
      <c r="C19" s="31">
        <v>200</v>
      </c>
      <c r="D19" s="31">
        <v>200</v>
      </c>
      <c r="E19" s="31">
        <v>215</v>
      </c>
      <c r="F19" s="31">
        <v>200</v>
      </c>
      <c r="G19" s="31">
        <v>260</v>
      </c>
      <c r="H19" s="31">
        <v>230</v>
      </c>
      <c r="I19" s="31">
        <v>200</v>
      </c>
      <c r="J19" s="31">
        <v>200</v>
      </c>
      <c r="K19" s="31">
        <v>200</v>
      </c>
      <c r="L19" s="31">
        <v>200</v>
      </c>
      <c r="M19" s="31">
        <v>200</v>
      </c>
      <c r="N19" s="31">
        <v>200</v>
      </c>
      <c r="O19" s="32">
        <v>200</v>
      </c>
      <c r="P19" s="30">
        <v>230</v>
      </c>
      <c r="Q19" s="31">
        <v>230</v>
      </c>
      <c r="R19" s="31">
        <v>230</v>
      </c>
      <c r="S19" s="31">
        <v>230</v>
      </c>
      <c r="T19" s="31">
        <v>230</v>
      </c>
      <c r="U19" s="31">
        <v>260</v>
      </c>
      <c r="V19" s="31">
        <v>260</v>
      </c>
      <c r="W19" s="31">
        <v>230</v>
      </c>
      <c r="X19" s="31">
        <v>230</v>
      </c>
      <c r="Y19" s="31">
        <v>230</v>
      </c>
      <c r="Z19" s="31">
        <v>230</v>
      </c>
      <c r="AA19" s="31">
        <v>230</v>
      </c>
      <c r="AB19" s="31">
        <v>230</v>
      </c>
      <c r="AC19" s="32">
        <v>230</v>
      </c>
      <c r="AD19" s="34">
        <v>200</v>
      </c>
      <c r="AE19" s="35">
        <v>200</v>
      </c>
      <c r="AF19" s="35">
        <v>200</v>
      </c>
      <c r="AG19" s="35">
        <v>200</v>
      </c>
      <c r="AH19" s="35">
        <v>200</v>
      </c>
      <c r="AI19" s="35">
        <v>200</v>
      </c>
      <c r="AJ19" s="35">
        <v>230</v>
      </c>
      <c r="AK19" s="35">
        <v>230</v>
      </c>
      <c r="AL19" s="35">
        <v>200</v>
      </c>
      <c r="AM19" s="35">
        <v>200</v>
      </c>
      <c r="AN19" s="35">
        <v>200</v>
      </c>
      <c r="AO19" s="35">
        <v>200</v>
      </c>
      <c r="AP19" s="35">
        <v>200</v>
      </c>
      <c r="AQ19" s="36">
        <v>200</v>
      </c>
    </row>
    <row r="20" spans="1:43" ht="18.75" customHeight="1">
      <c r="A20" s="7" t="s">
        <v>33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7"/>
      <c r="S20" s="37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4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6"/>
    </row>
    <row r="21" spans="1:43" ht="18.75" customHeight="1" thickBot="1">
      <c r="A21" s="7" t="s">
        <v>34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3"/>
      <c r="Q21" s="44"/>
      <c r="R21" s="46"/>
      <c r="S21" s="46"/>
      <c r="T21" s="44"/>
      <c r="U21" s="44"/>
      <c r="V21" s="44"/>
      <c r="W21" s="44"/>
      <c r="X21" s="44"/>
      <c r="Y21" s="44"/>
      <c r="Z21" s="44"/>
      <c r="AA21" s="44"/>
      <c r="AB21" s="44"/>
      <c r="AC21" s="45"/>
      <c r="AD21" s="43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</row>
    <row r="22" spans="1:43" ht="21.75" customHeight="1" thickTop="1">
      <c r="A22" s="49" t="s">
        <v>35</v>
      </c>
      <c r="B22" s="50">
        <f>SUM(B5:B21)</f>
        <v>3078</v>
      </c>
      <c r="C22" s="50">
        <f aca="true" t="shared" si="0" ref="C22:AP22">SUM(C5:C21)</f>
        <v>3166</v>
      </c>
      <c r="D22" s="50">
        <f t="shared" si="0"/>
        <v>3284</v>
      </c>
      <c r="E22" s="50">
        <f t="shared" si="0"/>
        <v>2989</v>
      </c>
      <c r="F22" s="50">
        <f t="shared" si="0"/>
        <v>2719</v>
      </c>
      <c r="G22" s="50">
        <f t="shared" si="0"/>
        <v>2720</v>
      </c>
      <c r="H22" s="50">
        <f t="shared" si="0"/>
        <v>2524</v>
      </c>
      <c r="I22" s="50">
        <f t="shared" si="0"/>
        <v>2965</v>
      </c>
      <c r="J22" s="50">
        <f t="shared" si="0"/>
        <v>3054</v>
      </c>
      <c r="K22" s="50">
        <f t="shared" si="0"/>
        <v>3202</v>
      </c>
      <c r="L22" s="50">
        <f t="shared" si="0"/>
        <v>2810</v>
      </c>
      <c r="M22" s="50">
        <f t="shared" si="0"/>
        <v>2495</v>
      </c>
      <c r="N22" s="50">
        <f t="shared" si="0"/>
        <v>3211</v>
      </c>
      <c r="O22" s="51">
        <f t="shared" si="0"/>
        <v>2777</v>
      </c>
      <c r="P22" s="50">
        <f t="shared" si="0"/>
        <v>3087</v>
      </c>
      <c r="Q22" s="50">
        <f t="shared" si="0"/>
        <v>2937</v>
      </c>
      <c r="R22" s="50">
        <f t="shared" si="0"/>
        <v>3159</v>
      </c>
      <c r="S22" s="50">
        <f t="shared" si="0"/>
        <v>2421</v>
      </c>
      <c r="T22" s="50">
        <f t="shared" si="0"/>
        <v>3030</v>
      </c>
      <c r="U22" s="50">
        <f t="shared" si="0"/>
        <v>3085</v>
      </c>
      <c r="V22" s="50">
        <f t="shared" si="0"/>
        <v>3007</v>
      </c>
      <c r="W22" s="50">
        <f t="shared" si="0"/>
        <v>3082</v>
      </c>
      <c r="X22" s="50">
        <f t="shared" si="0"/>
        <v>3261</v>
      </c>
      <c r="Y22" s="50">
        <f t="shared" si="0"/>
        <v>3282</v>
      </c>
      <c r="Z22" s="50">
        <f t="shared" si="0"/>
        <v>3022</v>
      </c>
      <c r="AA22" s="50">
        <f t="shared" si="0"/>
        <v>3075</v>
      </c>
      <c r="AB22" s="50">
        <f t="shared" si="0"/>
        <v>3110</v>
      </c>
      <c r="AC22" s="51">
        <f t="shared" si="0"/>
        <v>2609</v>
      </c>
      <c r="AD22" s="50">
        <f t="shared" si="0"/>
        <v>3140</v>
      </c>
      <c r="AE22" s="50">
        <f t="shared" si="0"/>
        <v>3232</v>
      </c>
      <c r="AF22" s="50">
        <f t="shared" si="0"/>
        <v>3135</v>
      </c>
      <c r="AG22" s="50">
        <f t="shared" si="0"/>
        <v>3096</v>
      </c>
      <c r="AH22" s="50">
        <f t="shared" si="0"/>
        <v>3304</v>
      </c>
      <c r="AI22" s="50">
        <f t="shared" si="0"/>
        <v>3311</v>
      </c>
      <c r="AJ22" s="50">
        <f t="shared" si="0"/>
        <v>3369</v>
      </c>
      <c r="AK22" s="50">
        <f t="shared" si="0"/>
        <v>3403</v>
      </c>
      <c r="AL22" s="50">
        <f t="shared" si="0"/>
        <v>3406</v>
      </c>
      <c r="AM22" s="50">
        <f t="shared" si="0"/>
        <v>3142</v>
      </c>
      <c r="AN22" s="50">
        <f t="shared" si="0"/>
        <v>3132</v>
      </c>
      <c r="AO22" s="50">
        <f t="shared" si="0"/>
        <v>3165</v>
      </c>
      <c r="AP22" s="50">
        <f t="shared" si="0"/>
        <v>3113</v>
      </c>
      <c r="AQ22" s="51">
        <f>SUM(AQ5:AQ21)</f>
        <v>3051</v>
      </c>
    </row>
    <row r="23" spans="1:43" ht="21.75" customHeight="1">
      <c r="A23" s="52" t="s">
        <v>36</v>
      </c>
      <c r="B23" s="53">
        <f>ROUND(AVERAGE(B5:B21),1)</f>
        <v>205.2</v>
      </c>
      <c r="C23" s="53">
        <f>ROUND(AVERAGE(C5:C21),1)</f>
        <v>211.1</v>
      </c>
      <c r="D23" s="53">
        <f aca="true" t="shared" si="1" ref="D23:N23">ROUND(AVERAGE(D5:D21),1)</f>
        <v>218.9</v>
      </c>
      <c r="E23" s="53">
        <f t="shared" si="1"/>
        <v>199.3</v>
      </c>
      <c r="F23" s="53">
        <f t="shared" si="1"/>
        <v>181.3</v>
      </c>
      <c r="G23" s="53">
        <f t="shared" si="1"/>
        <v>181.3</v>
      </c>
      <c r="H23" s="53">
        <f t="shared" si="1"/>
        <v>168.3</v>
      </c>
      <c r="I23" s="53">
        <f t="shared" si="1"/>
        <v>197.7</v>
      </c>
      <c r="J23" s="53">
        <f t="shared" si="1"/>
        <v>203.6</v>
      </c>
      <c r="K23" s="53">
        <f t="shared" si="1"/>
        <v>213.5</v>
      </c>
      <c r="L23" s="53">
        <f t="shared" si="1"/>
        <v>187.3</v>
      </c>
      <c r="M23" s="53">
        <f t="shared" si="1"/>
        <v>166.3</v>
      </c>
      <c r="N23" s="53">
        <f t="shared" si="1"/>
        <v>214.1</v>
      </c>
      <c r="O23" s="54">
        <f>ROUND(AVERAGE(O5:O21),1)</f>
        <v>185.1</v>
      </c>
      <c r="P23" s="53">
        <f>ROUND(AVERAGE(P5:P21),1)</f>
        <v>205.8</v>
      </c>
      <c r="Q23" s="53">
        <f>ROUND(AVERAGE(Q5:Q21),1)</f>
        <v>195.8</v>
      </c>
      <c r="R23" s="53">
        <f aca="true" t="shared" si="2" ref="R23:AB23">ROUND(AVERAGE(R5:R21),1)</f>
        <v>210.6</v>
      </c>
      <c r="S23" s="53">
        <f t="shared" si="2"/>
        <v>161.4</v>
      </c>
      <c r="T23" s="53">
        <f t="shared" si="2"/>
        <v>202</v>
      </c>
      <c r="U23" s="53">
        <f t="shared" si="2"/>
        <v>205.7</v>
      </c>
      <c r="V23" s="53">
        <f t="shared" si="2"/>
        <v>200.5</v>
      </c>
      <c r="W23" s="53">
        <f t="shared" si="2"/>
        <v>205.5</v>
      </c>
      <c r="X23" s="53">
        <f t="shared" si="2"/>
        <v>217.4</v>
      </c>
      <c r="Y23" s="53">
        <f t="shared" si="2"/>
        <v>218.8</v>
      </c>
      <c r="Z23" s="53">
        <f t="shared" si="2"/>
        <v>201.5</v>
      </c>
      <c r="AA23" s="53">
        <f t="shared" si="2"/>
        <v>205</v>
      </c>
      <c r="AB23" s="53">
        <f t="shared" si="2"/>
        <v>207.3</v>
      </c>
      <c r="AC23" s="54">
        <f>ROUND(AVERAGE(AC5:AC21),1)</f>
        <v>173.9</v>
      </c>
      <c r="AD23" s="53">
        <f>ROUND(AVERAGE(AD5:AD21),1)</f>
        <v>209.3</v>
      </c>
      <c r="AE23" s="53">
        <f>ROUND(AVERAGE(AE5:AE21),1)</f>
        <v>215.5</v>
      </c>
      <c r="AF23" s="53">
        <f aca="true" t="shared" si="3" ref="AF23:AP23">ROUND(AVERAGE(AF5:AF21),1)</f>
        <v>209</v>
      </c>
      <c r="AG23" s="53">
        <f t="shared" si="3"/>
        <v>206.4</v>
      </c>
      <c r="AH23" s="53">
        <f t="shared" si="3"/>
        <v>220.3</v>
      </c>
      <c r="AI23" s="53">
        <f t="shared" si="3"/>
        <v>220.7</v>
      </c>
      <c r="AJ23" s="53">
        <f t="shared" si="3"/>
        <v>224.6</v>
      </c>
      <c r="AK23" s="53">
        <f t="shared" si="3"/>
        <v>226.9</v>
      </c>
      <c r="AL23" s="53">
        <f t="shared" si="3"/>
        <v>227.1</v>
      </c>
      <c r="AM23" s="53">
        <f t="shared" si="3"/>
        <v>209.5</v>
      </c>
      <c r="AN23" s="53">
        <f t="shared" si="3"/>
        <v>208.8</v>
      </c>
      <c r="AO23" s="53">
        <f t="shared" si="3"/>
        <v>211</v>
      </c>
      <c r="AP23" s="53">
        <f t="shared" si="3"/>
        <v>207.5</v>
      </c>
      <c r="AQ23" s="54">
        <f>ROUND(AVERAGE(AQ5:AQ21),1)</f>
        <v>203.4</v>
      </c>
    </row>
    <row r="24" spans="1:43" ht="21.75" customHeight="1">
      <c r="A24" s="55" t="s">
        <v>38</v>
      </c>
      <c r="B24" s="56">
        <f aca="true" t="shared" si="4" ref="B24:AQ24">RANK(B22,$B$22:$AQ$22)</f>
        <v>25</v>
      </c>
      <c r="C24" s="56">
        <f t="shared" si="4"/>
        <v>12</v>
      </c>
      <c r="D24" s="56">
        <f t="shared" si="4"/>
        <v>6</v>
      </c>
      <c r="E24" s="56">
        <f t="shared" si="4"/>
        <v>32</v>
      </c>
      <c r="F24" s="56">
        <f t="shared" si="4"/>
        <v>38</v>
      </c>
      <c r="G24" s="56">
        <f t="shared" si="4"/>
        <v>37</v>
      </c>
      <c r="H24" s="56">
        <f t="shared" si="4"/>
        <v>40</v>
      </c>
      <c r="I24" s="56">
        <f t="shared" si="4"/>
        <v>33</v>
      </c>
      <c r="J24" s="56">
        <f t="shared" si="4"/>
        <v>27</v>
      </c>
      <c r="K24" s="56">
        <f t="shared" si="4"/>
        <v>11</v>
      </c>
      <c r="L24" s="56">
        <f t="shared" si="4"/>
        <v>35</v>
      </c>
      <c r="M24" s="56">
        <f t="shared" si="4"/>
        <v>41</v>
      </c>
      <c r="N24" s="56">
        <f t="shared" si="4"/>
        <v>10</v>
      </c>
      <c r="O24" s="57">
        <f t="shared" si="4"/>
        <v>36</v>
      </c>
      <c r="P24" s="56">
        <f t="shared" si="4"/>
        <v>22</v>
      </c>
      <c r="Q24" s="56">
        <f t="shared" si="4"/>
        <v>34</v>
      </c>
      <c r="R24" s="56">
        <f t="shared" si="4"/>
        <v>14</v>
      </c>
      <c r="S24" s="56">
        <f t="shared" si="4"/>
        <v>42</v>
      </c>
      <c r="T24" s="56">
        <f t="shared" si="4"/>
        <v>29</v>
      </c>
      <c r="U24" s="56">
        <f t="shared" si="4"/>
        <v>23</v>
      </c>
      <c r="V24" s="56">
        <f t="shared" si="4"/>
        <v>31</v>
      </c>
      <c r="W24" s="56">
        <f t="shared" si="4"/>
        <v>24</v>
      </c>
      <c r="X24" s="56">
        <f t="shared" si="4"/>
        <v>8</v>
      </c>
      <c r="Y24" s="56">
        <f t="shared" si="4"/>
        <v>7</v>
      </c>
      <c r="Z24" s="56">
        <f t="shared" si="4"/>
        <v>30</v>
      </c>
      <c r="AA24" s="56">
        <f t="shared" si="4"/>
        <v>26</v>
      </c>
      <c r="AB24" s="56">
        <f t="shared" si="4"/>
        <v>20</v>
      </c>
      <c r="AC24" s="58">
        <f t="shared" si="4"/>
        <v>39</v>
      </c>
      <c r="AD24" s="56">
        <f t="shared" si="4"/>
        <v>16</v>
      </c>
      <c r="AE24" s="56">
        <f t="shared" si="4"/>
        <v>9</v>
      </c>
      <c r="AF24" s="56">
        <f t="shared" si="4"/>
        <v>17</v>
      </c>
      <c r="AG24" s="56">
        <f t="shared" si="4"/>
        <v>21</v>
      </c>
      <c r="AH24" s="56">
        <f t="shared" si="4"/>
        <v>5</v>
      </c>
      <c r="AI24" s="56">
        <f t="shared" si="4"/>
        <v>4</v>
      </c>
      <c r="AJ24" s="56">
        <f t="shared" si="4"/>
        <v>3</v>
      </c>
      <c r="AK24" s="56">
        <f t="shared" si="4"/>
        <v>2</v>
      </c>
      <c r="AL24" s="56">
        <f t="shared" si="4"/>
        <v>1</v>
      </c>
      <c r="AM24" s="56">
        <f t="shared" si="4"/>
        <v>15</v>
      </c>
      <c r="AN24" s="56">
        <f t="shared" si="4"/>
        <v>18</v>
      </c>
      <c r="AO24" s="56">
        <f t="shared" si="4"/>
        <v>13</v>
      </c>
      <c r="AP24" s="56">
        <f t="shared" si="4"/>
        <v>19</v>
      </c>
      <c r="AQ24" s="58">
        <f t="shared" si="4"/>
        <v>28</v>
      </c>
    </row>
    <row r="25" spans="1:43" ht="21.75" customHeight="1" thickBot="1">
      <c r="A25" s="59" t="s">
        <v>39</v>
      </c>
      <c r="B25" s="60" t="str">
        <f>HLOOKUP(B23,'Qui định xếp loại'!$A$3:$E$4,2,1)</f>
        <v>Tốt</v>
      </c>
      <c r="C25" s="60" t="str">
        <f>HLOOKUP(C23,'Qui định xếp loại'!$A$3:$E$4,2,1)</f>
        <v>Tốt</v>
      </c>
      <c r="D25" s="60" t="str">
        <f>HLOOKUP(D23,'Qui định xếp loại'!$A$3:$E$4,2,1)</f>
        <v>Tốt</v>
      </c>
      <c r="E25" s="60" t="str">
        <f>HLOOKUP(E23,'Qui định xếp loại'!$A$3:$E$4,2,1)</f>
        <v>Tốt</v>
      </c>
      <c r="F25" s="60" t="str">
        <f>HLOOKUP(F23,'Qui định xếp loại'!$A$3:$E$4,2,1)</f>
        <v>Yếu</v>
      </c>
      <c r="G25" s="60" t="str">
        <f>HLOOKUP(G23,'Qui định xếp loại'!$A$3:$E$4,2,1)</f>
        <v>Yếu</v>
      </c>
      <c r="H25" s="60" t="str">
        <f>HLOOKUP(H23,'Qui định xếp loại'!$A$3:$E$4,2,1)</f>
        <v>Yếu</v>
      </c>
      <c r="I25" s="60" t="str">
        <f>HLOOKUP(I23,'Qui định xếp loại'!$A$3:$E$4,2,1)</f>
        <v>Tốt</v>
      </c>
      <c r="J25" s="60" t="str">
        <f>HLOOKUP(J23,'Qui định xếp loại'!$A$3:$E$4,2,1)</f>
        <v>Tốt</v>
      </c>
      <c r="K25" s="60" t="str">
        <f>HLOOKUP(K23,'Qui định xếp loại'!$A$3:$E$4,2,1)</f>
        <v>Tốt</v>
      </c>
      <c r="L25" s="60" t="str">
        <f>HLOOKUP(L23,'Qui định xếp loại'!$A$3:$E$4,2,1)</f>
        <v>TB</v>
      </c>
      <c r="M25" s="60" t="str">
        <f>HLOOKUP(M23,'Qui định xếp loại'!$A$3:$E$4,2,1)</f>
        <v>Yếu</v>
      </c>
      <c r="N25" s="60" t="str">
        <f>HLOOKUP(N23,'Qui định xếp loại'!$A$3:$E$4,2,1)</f>
        <v>Tốt</v>
      </c>
      <c r="O25" s="61" t="str">
        <f>HLOOKUP(O23,'Qui định xếp loại'!$A$3:$E$4,2,1)</f>
        <v>TB</v>
      </c>
      <c r="P25" s="60" t="str">
        <f>HLOOKUP(P23,'Qui định xếp loại'!$A$3:$E$4,2,1)</f>
        <v>Tốt</v>
      </c>
      <c r="Q25" s="60" t="str">
        <f>HLOOKUP(Q23,'Qui định xếp loại'!$A$3:$E$4,2,1)</f>
        <v>Tốt</v>
      </c>
      <c r="R25" s="60" t="str">
        <f>HLOOKUP(R23,'Qui định xếp loại'!$A$3:$E$4,2,1)</f>
        <v>Tốt</v>
      </c>
      <c r="S25" s="60" t="str">
        <f>HLOOKUP(S23,'Qui định xếp loại'!$A$3:$E$4,2,1)</f>
        <v>Yếu</v>
      </c>
      <c r="T25" s="60" t="str">
        <f>HLOOKUP(T23,'Qui định xếp loại'!$A$3:$E$4,2,1)</f>
        <v>Tốt</v>
      </c>
      <c r="U25" s="60" t="str">
        <f>HLOOKUP(U23,'Qui định xếp loại'!$A$3:$E$4,2,1)</f>
        <v>Tốt</v>
      </c>
      <c r="V25" s="60" t="str">
        <f>HLOOKUP(V23,'Qui định xếp loại'!$A$3:$E$4,2,1)</f>
        <v>Tốt</v>
      </c>
      <c r="W25" s="60" t="str">
        <f>HLOOKUP(W23,'Qui định xếp loại'!$A$3:$E$4,2,1)</f>
        <v>Tốt</v>
      </c>
      <c r="X25" s="60" t="str">
        <f>HLOOKUP(X23,'Qui định xếp loại'!$A$3:$E$4,2,1)</f>
        <v>Tốt</v>
      </c>
      <c r="Y25" s="60" t="str">
        <f>HLOOKUP(Y23,'Qui định xếp loại'!$A$3:$E$4,2,1)</f>
        <v>Tốt</v>
      </c>
      <c r="Z25" s="60" t="str">
        <f>HLOOKUP(Z23,'Qui định xếp loại'!$A$3:$E$4,2,1)</f>
        <v>Tốt</v>
      </c>
      <c r="AA25" s="60" t="str">
        <f>HLOOKUP(AA23,'Qui định xếp loại'!$A$3:$E$4,2,1)</f>
        <v>Tốt</v>
      </c>
      <c r="AB25" s="60" t="str">
        <f>HLOOKUP(AB23,'Qui định xếp loại'!$A$3:$E$4,2,1)</f>
        <v>Tốt</v>
      </c>
      <c r="AC25" s="62" t="str">
        <f>HLOOKUP(AC23,'Qui định xếp loại'!$A$3:$E$4,2,1)</f>
        <v>Yếu</v>
      </c>
      <c r="AD25" s="60" t="str">
        <f>HLOOKUP(AD23,'Qui định xếp loại'!$A$3:$E$4,2,1)</f>
        <v>Tốt</v>
      </c>
      <c r="AE25" s="60" t="str">
        <f>HLOOKUP(AE23,'Qui định xếp loại'!$A$3:$E$4,2,1)</f>
        <v>Tốt</v>
      </c>
      <c r="AF25" s="60" t="str">
        <f>HLOOKUP(AF23,'Qui định xếp loại'!$A$3:$E$4,2,1)</f>
        <v>Tốt</v>
      </c>
      <c r="AG25" s="60" t="str">
        <f>HLOOKUP(AG23,'Qui định xếp loại'!$A$3:$E$4,2,1)</f>
        <v>Tốt</v>
      </c>
      <c r="AH25" s="60" t="str">
        <f>HLOOKUP(AH23,'Qui định xếp loại'!$A$3:$E$4,2,1)</f>
        <v>Tốt</v>
      </c>
      <c r="AI25" s="60" t="str">
        <f>HLOOKUP(AI23,'Qui định xếp loại'!$A$3:$E$4,2,1)</f>
        <v>Tốt</v>
      </c>
      <c r="AJ25" s="60" t="str">
        <f>HLOOKUP(AJ23,'Qui định xếp loại'!$A$3:$E$4,2,1)</f>
        <v>Tốt</v>
      </c>
      <c r="AK25" s="60" t="str">
        <f>HLOOKUP(AK23,'Qui định xếp loại'!$A$3:$E$4,2,1)</f>
        <v>Tốt</v>
      </c>
      <c r="AL25" s="60" t="str">
        <f>HLOOKUP(AL23,'Qui định xếp loại'!$A$3:$E$4,2,1)</f>
        <v>Tốt</v>
      </c>
      <c r="AM25" s="60" t="str">
        <f>HLOOKUP(AM23,'Qui định xếp loại'!$A$3:$E$4,2,1)</f>
        <v>Tốt</v>
      </c>
      <c r="AN25" s="60" t="str">
        <f>HLOOKUP(AN23,'Qui định xếp loại'!$A$3:$E$4,2,1)</f>
        <v>Tốt</v>
      </c>
      <c r="AO25" s="60" t="str">
        <f>HLOOKUP(AO23,'Qui định xếp loại'!$A$3:$E$4,2,1)</f>
        <v>Tốt</v>
      </c>
      <c r="AP25" s="60" t="str">
        <f>HLOOKUP(AP23,'Qui định xếp loại'!$A$3:$E$4,2,1)</f>
        <v>Tốt</v>
      </c>
      <c r="AQ25" s="63" t="str">
        <f>HLOOKUP(AQ23,'Qui định xếp loại'!$A$3:$E$4,2,1)</f>
        <v>Tốt</v>
      </c>
    </row>
    <row r="26" spans="1:43" ht="21.75" customHeight="1" thickBot="1">
      <c r="A26" s="9" t="s">
        <v>37</v>
      </c>
      <c r="B26" s="47">
        <v>207.2</v>
      </c>
      <c r="C26" s="47">
        <v>209.5</v>
      </c>
      <c r="D26" s="47">
        <v>207.4</v>
      </c>
      <c r="E26" s="47">
        <v>190.6</v>
      </c>
      <c r="F26" s="47">
        <v>193.3</v>
      </c>
      <c r="G26" s="47">
        <v>181.9</v>
      </c>
      <c r="H26" s="47">
        <v>180.7</v>
      </c>
      <c r="I26" s="47">
        <v>179.9</v>
      </c>
      <c r="J26" s="47">
        <v>204.8</v>
      </c>
      <c r="K26" s="47">
        <v>200.6</v>
      </c>
      <c r="L26" s="47">
        <v>192.4</v>
      </c>
      <c r="M26" s="47">
        <v>190.9</v>
      </c>
      <c r="N26" s="47">
        <v>196.8</v>
      </c>
      <c r="O26" s="48">
        <v>184.3</v>
      </c>
      <c r="P26" s="47">
        <v>204.1</v>
      </c>
      <c r="Q26" s="47">
        <v>190.1</v>
      </c>
      <c r="R26" s="47">
        <v>196.2</v>
      </c>
      <c r="S26" s="47">
        <v>152.7</v>
      </c>
      <c r="T26" s="47">
        <v>190.9</v>
      </c>
      <c r="U26" s="47">
        <v>195.8</v>
      </c>
      <c r="V26" s="47">
        <v>194.2</v>
      </c>
      <c r="W26" s="47">
        <v>193.1</v>
      </c>
      <c r="X26" s="47">
        <v>199.6</v>
      </c>
      <c r="Y26" s="47">
        <v>193.4</v>
      </c>
      <c r="Z26" s="47">
        <v>196.4</v>
      </c>
      <c r="AA26" s="47">
        <v>184.4</v>
      </c>
      <c r="AB26" s="47">
        <v>200.4</v>
      </c>
      <c r="AC26" s="48">
        <v>171.2</v>
      </c>
      <c r="AD26" s="47">
        <v>202.9</v>
      </c>
      <c r="AE26" s="47">
        <v>201.3</v>
      </c>
      <c r="AF26" s="47">
        <v>190</v>
      </c>
      <c r="AG26" s="47">
        <v>181.9</v>
      </c>
      <c r="AH26" s="47">
        <v>202.8</v>
      </c>
      <c r="AI26" s="47">
        <v>197.1</v>
      </c>
      <c r="AJ26" s="47">
        <v>205.5</v>
      </c>
      <c r="AK26" s="47">
        <v>209.9</v>
      </c>
      <c r="AL26" s="47">
        <v>210.4</v>
      </c>
      <c r="AM26" s="47">
        <v>200.1</v>
      </c>
      <c r="AN26" s="47">
        <v>201.7</v>
      </c>
      <c r="AO26" s="47">
        <v>199.3</v>
      </c>
      <c r="AP26" s="47">
        <v>197.4</v>
      </c>
      <c r="AQ26" s="48">
        <v>196.1</v>
      </c>
    </row>
    <row r="27" spans="1:43" ht="21.75" customHeight="1">
      <c r="A27" s="64" t="s">
        <v>42</v>
      </c>
      <c r="B27" s="65">
        <f>ROUND(SUM(B23*2,B26)/3,1)</f>
        <v>205.9</v>
      </c>
      <c r="C27" s="65">
        <f>ROUND(SUM(C23*2,C26)/3,1)</f>
        <v>210.6</v>
      </c>
      <c r="D27" s="65">
        <f aca="true" t="shared" si="5" ref="D27:AQ27">ROUND(SUM(D23*2,D26)/3,1)</f>
        <v>215.1</v>
      </c>
      <c r="E27" s="65">
        <f t="shared" si="5"/>
        <v>196.4</v>
      </c>
      <c r="F27" s="65">
        <f t="shared" si="5"/>
        <v>185.3</v>
      </c>
      <c r="G27" s="65">
        <f t="shared" si="5"/>
        <v>181.5</v>
      </c>
      <c r="H27" s="65">
        <f t="shared" si="5"/>
        <v>172.4</v>
      </c>
      <c r="I27" s="65">
        <f t="shared" si="5"/>
        <v>191.8</v>
      </c>
      <c r="J27" s="65">
        <f t="shared" si="5"/>
        <v>204</v>
      </c>
      <c r="K27" s="65">
        <f t="shared" si="5"/>
        <v>209.2</v>
      </c>
      <c r="L27" s="65">
        <f t="shared" si="5"/>
        <v>189</v>
      </c>
      <c r="M27" s="65">
        <f t="shared" si="5"/>
        <v>174.5</v>
      </c>
      <c r="N27" s="65">
        <f t="shared" si="5"/>
        <v>208.3</v>
      </c>
      <c r="O27" s="66">
        <f t="shared" si="5"/>
        <v>184.8</v>
      </c>
      <c r="P27" s="67">
        <f t="shared" si="5"/>
        <v>205.2</v>
      </c>
      <c r="Q27" s="65">
        <f t="shared" si="5"/>
        <v>193.9</v>
      </c>
      <c r="R27" s="65">
        <f t="shared" si="5"/>
        <v>205.8</v>
      </c>
      <c r="S27" s="65">
        <f t="shared" si="5"/>
        <v>158.5</v>
      </c>
      <c r="T27" s="65">
        <f t="shared" si="5"/>
        <v>198.3</v>
      </c>
      <c r="U27" s="65">
        <f t="shared" si="5"/>
        <v>202.4</v>
      </c>
      <c r="V27" s="65">
        <f t="shared" si="5"/>
        <v>198.4</v>
      </c>
      <c r="W27" s="65">
        <f t="shared" si="5"/>
        <v>201.4</v>
      </c>
      <c r="X27" s="65">
        <f t="shared" si="5"/>
        <v>211.5</v>
      </c>
      <c r="Y27" s="65">
        <f t="shared" si="5"/>
        <v>210.3</v>
      </c>
      <c r="Z27" s="65">
        <f t="shared" si="5"/>
        <v>199.8</v>
      </c>
      <c r="AA27" s="65">
        <f t="shared" si="5"/>
        <v>198.1</v>
      </c>
      <c r="AB27" s="65">
        <f t="shared" si="5"/>
        <v>205</v>
      </c>
      <c r="AC27" s="66">
        <f t="shared" si="5"/>
        <v>173</v>
      </c>
      <c r="AD27" s="65">
        <f t="shared" si="5"/>
        <v>207.2</v>
      </c>
      <c r="AE27" s="65">
        <f t="shared" si="5"/>
        <v>210.8</v>
      </c>
      <c r="AF27" s="65">
        <f t="shared" si="5"/>
        <v>202.7</v>
      </c>
      <c r="AG27" s="65">
        <f t="shared" si="5"/>
        <v>198.2</v>
      </c>
      <c r="AH27" s="65">
        <f t="shared" si="5"/>
        <v>214.5</v>
      </c>
      <c r="AI27" s="65">
        <f t="shared" si="5"/>
        <v>212.8</v>
      </c>
      <c r="AJ27" s="65">
        <f t="shared" si="5"/>
        <v>218.2</v>
      </c>
      <c r="AK27" s="65">
        <f t="shared" si="5"/>
        <v>221.2</v>
      </c>
      <c r="AL27" s="65">
        <f t="shared" si="5"/>
        <v>221.5</v>
      </c>
      <c r="AM27" s="65">
        <f t="shared" si="5"/>
        <v>206.4</v>
      </c>
      <c r="AN27" s="65">
        <f t="shared" si="5"/>
        <v>206.4</v>
      </c>
      <c r="AO27" s="65">
        <f t="shared" si="5"/>
        <v>207.1</v>
      </c>
      <c r="AP27" s="65">
        <f t="shared" si="5"/>
        <v>204.1</v>
      </c>
      <c r="AQ27" s="66">
        <f t="shared" si="5"/>
        <v>201</v>
      </c>
    </row>
    <row r="28" spans="1:43" ht="21.75" customHeight="1">
      <c r="A28" s="68" t="s">
        <v>43</v>
      </c>
      <c r="B28" s="69">
        <f>RANK(B27,$B$27:$AQ$27)</f>
        <v>17</v>
      </c>
      <c r="C28" s="70">
        <f>RANK(C27,$B$27:$AQ$27)</f>
        <v>9</v>
      </c>
      <c r="D28" s="70">
        <f aca="true" t="shared" si="6" ref="D28:Q28">RANK(D27,$B$27:$AQ$27)</f>
        <v>4</v>
      </c>
      <c r="E28" s="70">
        <f t="shared" si="6"/>
        <v>32</v>
      </c>
      <c r="F28" s="70">
        <f t="shared" si="6"/>
        <v>36</v>
      </c>
      <c r="G28" s="70">
        <f t="shared" si="6"/>
        <v>38</v>
      </c>
      <c r="H28" s="70">
        <f t="shared" si="6"/>
        <v>41</v>
      </c>
      <c r="I28" s="70">
        <f t="shared" si="6"/>
        <v>34</v>
      </c>
      <c r="J28" s="70">
        <f t="shared" si="6"/>
        <v>22</v>
      </c>
      <c r="K28" s="70">
        <f t="shared" si="6"/>
        <v>11</v>
      </c>
      <c r="L28" s="70">
        <f t="shared" si="6"/>
        <v>35</v>
      </c>
      <c r="M28" s="70">
        <f t="shared" si="6"/>
        <v>39</v>
      </c>
      <c r="N28" s="70">
        <f t="shared" si="6"/>
        <v>12</v>
      </c>
      <c r="O28" s="71">
        <f t="shared" si="6"/>
        <v>37</v>
      </c>
      <c r="P28" s="72">
        <f t="shared" si="6"/>
        <v>19</v>
      </c>
      <c r="Q28" s="73">
        <f t="shared" si="6"/>
        <v>33</v>
      </c>
      <c r="R28" s="73">
        <f>RANK(R27,$B$27:$AQ$27)</f>
        <v>18</v>
      </c>
      <c r="S28" s="73">
        <f>RANK(S27,$B$27:$AQ$27)</f>
        <v>42</v>
      </c>
      <c r="T28" s="73">
        <f>RANK(T27,$B$27:$AQ$27)</f>
        <v>29</v>
      </c>
      <c r="U28" s="73">
        <f>RANK(U27,$B$27:$AQ$27)</f>
        <v>24</v>
      </c>
      <c r="V28" s="73">
        <f>RANK(V27,$B$27:$AQ$27)</f>
        <v>28</v>
      </c>
      <c r="W28" s="73">
        <f>RANK(W27,$B$27:$AQ$27)</f>
        <v>25</v>
      </c>
      <c r="X28" s="73">
        <f>RANK(X27,$B$27:$AQ$27)</f>
        <v>7</v>
      </c>
      <c r="Y28" s="73">
        <f>RANK(Y27,$B$27:$AQ$27)</f>
        <v>10</v>
      </c>
      <c r="Z28" s="73">
        <f>RANK(Z27,$B$27:$AQ$27)</f>
        <v>27</v>
      </c>
      <c r="AA28" s="73">
        <f>RANK(AA27,$B$27:$AQ$27)</f>
        <v>31</v>
      </c>
      <c r="AB28" s="73">
        <f>RANK(AB27,$B$27:$AQ$27)</f>
        <v>20</v>
      </c>
      <c r="AC28" s="71">
        <f>RANK(AC27,$B$27:$AQ$27)</f>
        <v>40</v>
      </c>
      <c r="AD28" s="72">
        <f>RANK(AD27,$B$27:$AQ$27)</f>
        <v>13</v>
      </c>
      <c r="AE28" s="70">
        <f>RANK(AE27,$B$27:$AQ$27)</f>
        <v>8</v>
      </c>
      <c r="AF28" s="70">
        <f>RANK(AF27,$B$27:$AQ$27)</f>
        <v>23</v>
      </c>
      <c r="AG28" s="70">
        <f>RANK(AG27,$B$27:$AQ$27)</f>
        <v>30</v>
      </c>
      <c r="AH28" s="70">
        <f>RANK(AH27,$B$27:$AQ$27)</f>
        <v>5</v>
      </c>
      <c r="AI28" s="70">
        <f>RANK(AI27,$B$27:$AQ$27)</f>
        <v>6</v>
      </c>
      <c r="AJ28" s="70">
        <f>RANK(AJ27,$B$27:$AQ$27)</f>
        <v>3</v>
      </c>
      <c r="AK28" s="70">
        <f>RANK(AK27,$B$27:$AQ$27)</f>
        <v>2</v>
      </c>
      <c r="AL28" s="70">
        <f>RANK(AL27,$B$27:$AQ$27)</f>
        <v>1</v>
      </c>
      <c r="AM28" s="70">
        <f>RANK(AM27,$B$27:$AQ$27)</f>
        <v>15</v>
      </c>
      <c r="AN28" s="70">
        <f>RANK(AN27,$B$27:$AQ$27)</f>
        <v>15</v>
      </c>
      <c r="AO28" s="70">
        <f>RANK(AO27,$B$27:$AQ$27)</f>
        <v>14</v>
      </c>
      <c r="AP28" s="73">
        <f>RANK(AP27,$B$27:$AQ$27)</f>
        <v>21</v>
      </c>
      <c r="AQ28" s="74">
        <f>RANK(AQ27,$B$27:$AQ$27)</f>
        <v>26</v>
      </c>
    </row>
    <row r="29" spans="1:43" ht="21.75" customHeight="1" thickBot="1">
      <c r="A29" s="75" t="s">
        <v>40</v>
      </c>
      <c r="B29" s="76" t="str">
        <f>HLOOKUP(B27,'Qui định xếp loại'!$A$3:$E$4,2,1)</f>
        <v>Tốt</v>
      </c>
      <c r="C29" s="77" t="str">
        <f>HLOOKUP(C27,'Qui định xếp loại'!$A$3:$E$4,2,1)</f>
        <v>Tốt</v>
      </c>
      <c r="D29" s="77" t="str">
        <f>HLOOKUP(D27,'Qui định xếp loại'!$A$3:$E$4,2,1)</f>
        <v>Tốt</v>
      </c>
      <c r="E29" s="78" t="str">
        <f>HLOOKUP(E27,'Qui định xếp loại'!$A$3:$E$4,2,1)</f>
        <v>Tốt</v>
      </c>
      <c r="F29" s="79" t="str">
        <f>HLOOKUP(F27,'Qui định xếp loại'!$A$3:$E$4,2,1)</f>
        <v>TB</v>
      </c>
      <c r="G29" s="77" t="str">
        <f>HLOOKUP(G27,'Qui định xếp loại'!$A$3:$E$4,2,1)</f>
        <v>Yếu</v>
      </c>
      <c r="H29" s="77" t="str">
        <f>HLOOKUP(H27,'Qui định xếp loại'!$A$3:$E$4,2,1)</f>
        <v>Yếu</v>
      </c>
      <c r="I29" s="77" t="str">
        <f>HLOOKUP(I27,'Qui định xếp loại'!$A$3:$E$4,2,1)</f>
        <v>Khá</v>
      </c>
      <c r="J29" s="77" t="str">
        <f>HLOOKUP(J27,'Qui định xếp loại'!$A$3:$E$4,2,1)</f>
        <v>Tốt</v>
      </c>
      <c r="K29" s="77" t="str">
        <f>HLOOKUP(K27,'Qui định xếp loại'!$A$3:$E$4,2,1)</f>
        <v>Tốt</v>
      </c>
      <c r="L29" s="77" t="str">
        <f>HLOOKUP(L27,'Qui định xếp loại'!$A$3:$E$4,2,1)</f>
        <v>TB</v>
      </c>
      <c r="M29" s="77" t="str">
        <f>HLOOKUP(M27,'Qui định xếp loại'!$A$3:$E$4,2,1)</f>
        <v>Yếu</v>
      </c>
      <c r="N29" s="78" t="str">
        <f>HLOOKUP(N27,'Qui định xếp loại'!$A$3:$E$4,2,1)</f>
        <v>Tốt</v>
      </c>
      <c r="O29" s="80" t="str">
        <f>HLOOKUP(O27,'Qui định xếp loại'!$A$3:$E$4,2,1)</f>
        <v>Yếu</v>
      </c>
      <c r="P29" s="79" t="str">
        <f>HLOOKUP(P27,'Qui định xếp loại'!$A$3:$E$4,2,1)</f>
        <v>Tốt</v>
      </c>
      <c r="Q29" s="78" t="str">
        <f>HLOOKUP(Q27,'Qui định xếp loại'!$A$3:$E$4,2,1)</f>
        <v>Khá</v>
      </c>
      <c r="R29" s="79" t="str">
        <f>HLOOKUP(R27,'Qui định xếp loại'!$A$3:$E$4,2,1)</f>
        <v>Tốt</v>
      </c>
      <c r="S29" s="77" t="str">
        <f>HLOOKUP(S27,'Qui định xếp loại'!$A$3:$E$4,2,1)</f>
        <v>Yếu</v>
      </c>
      <c r="T29" s="77" t="str">
        <f>HLOOKUP(T27,'Qui định xếp loại'!$A$3:$E$4,2,1)</f>
        <v>Tốt</v>
      </c>
      <c r="U29" s="77" t="str">
        <f>HLOOKUP(U27,'Qui định xếp loại'!$A$3:$E$4,2,1)</f>
        <v>Tốt</v>
      </c>
      <c r="V29" s="77" t="str">
        <f>HLOOKUP(V27,'Qui định xếp loại'!$A$3:$E$4,2,1)</f>
        <v>Tốt</v>
      </c>
      <c r="W29" s="77" t="str">
        <f>HLOOKUP(W27,'Qui định xếp loại'!$A$3:$E$4,2,1)</f>
        <v>Tốt</v>
      </c>
      <c r="X29" s="78" t="str">
        <f>HLOOKUP(X27,'Qui định xếp loại'!$A$3:$E$4,2,1)</f>
        <v>Tốt</v>
      </c>
      <c r="Y29" s="79" t="str">
        <f>HLOOKUP(Y27,'Qui định xếp loại'!$A$3:$E$4,2,1)</f>
        <v>Tốt</v>
      </c>
      <c r="Z29" s="77" t="str">
        <f>HLOOKUP(Z27,'Qui định xếp loại'!$A$3:$E$4,2,1)</f>
        <v>Tốt</v>
      </c>
      <c r="AA29" s="77" t="str">
        <f>HLOOKUP(AA27,'Qui định xếp loại'!$A$3:$E$4,2,1)</f>
        <v>Tốt</v>
      </c>
      <c r="AB29" s="78" t="str">
        <f>HLOOKUP(AB27,'Qui định xếp loại'!$A$3:$E$4,2,1)</f>
        <v>Tốt</v>
      </c>
      <c r="AC29" s="79" t="str">
        <f>HLOOKUP(AC27,'Qui định xếp loại'!$A$3:$E$4,2,1)</f>
        <v>Yếu</v>
      </c>
      <c r="AD29" s="76" t="str">
        <f>HLOOKUP(AD27,'Qui định xếp loại'!$A$3:$E$4,2,1)</f>
        <v>Tốt</v>
      </c>
      <c r="AE29" s="77" t="str">
        <f>HLOOKUP(AE27,'Qui định xếp loại'!$A$3:$E$4,2,1)</f>
        <v>Tốt</v>
      </c>
      <c r="AF29" s="78" t="str">
        <f>HLOOKUP(AF27,'Qui định xếp loại'!$A$3:$E$4,2,1)</f>
        <v>Tốt</v>
      </c>
      <c r="AG29" s="79" t="str">
        <f>HLOOKUP(AG27,'Qui định xếp loại'!$A$3:$E$4,2,1)</f>
        <v>Tốt</v>
      </c>
      <c r="AH29" s="77" t="str">
        <f>HLOOKUP(AH27,'Qui định xếp loại'!$A$3:$E$4,2,1)</f>
        <v>Tốt</v>
      </c>
      <c r="AI29" s="77" t="str">
        <f>HLOOKUP(AI27,'Qui định xếp loại'!$A$3:$E$4,2,1)</f>
        <v>Tốt</v>
      </c>
      <c r="AJ29" s="77" t="str">
        <f>HLOOKUP(AJ27,'Qui định xếp loại'!$A$3:$E$4,2,1)</f>
        <v>Tốt</v>
      </c>
      <c r="AK29" s="77" t="str">
        <f>HLOOKUP(AK27,'Qui định xếp loại'!$A$3:$E$4,2,1)</f>
        <v>Tốt</v>
      </c>
      <c r="AL29" s="77" t="str">
        <f>HLOOKUP(AL27,'Qui định xếp loại'!$A$3:$E$4,2,1)</f>
        <v>Tốt</v>
      </c>
      <c r="AM29" s="77" t="str">
        <f>HLOOKUP(AM27,'Qui định xếp loại'!$A$3:$E$4,2,1)</f>
        <v>Tốt</v>
      </c>
      <c r="AN29" s="78" t="str">
        <f>HLOOKUP(AN27,'Qui định xếp loại'!$A$3:$E$4,2,1)</f>
        <v>Tốt</v>
      </c>
      <c r="AO29" s="79" t="str">
        <f>HLOOKUP(AO27,'Qui định xếp loại'!$A$3:$E$4,2,1)</f>
        <v>Tốt</v>
      </c>
      <c r="AP29" s="78" t="str">
        <f>HLOOKUP(AP27,'Qui định xếp loại'!$A$3:$E$4,2,1)</f>
        <v>Tốt</v>
      </c>
      <c r="AQ29" s="81" t="str">
        <f>HLOOKUP(AQ27,'Qui định xếp loại'!$A$3:$E$4,2,1)</f>
        <v>Tốt</v>
      </c>
    </row>
    <row r="30" spans="43:44" ht="13.5" thickTop="1">
      <c r="AQ30" s="10"/>
      <c r="AR30" s="10"/>
    </row>
    <row r="31" ht="15.75">
      <c r="Q31" s="6"/>
    </row>
  </sheetData>
  <sheetProtection/>
  <mergeCells count="44">
    <mergeCell ref="M3:M4"/>
    <mergeCell ref="T3:T4"/>
    <mergeCell ref="U3:U4"/>
    <mergeCell ref="V3:V4"/>
    <mergeCell ref="L3:L4"/>
    <mergeCell ref="AC3:AC4"/>
    <mergeCell ref="X3:X4"/>
    <mergeCell ref="Y3:Y4"/>
    <mergeCell ref="Z3:Z4"/>
    <mergeCell ref="AB3:AB4"/>
    <mergeCell ref="Q3:Q4"/>
    <mergeCell ref="R3:R4"/>
    <mergeCell ref="N3:N4"/>
    <mergeCell ref="O3:O4"/>
    <mergeCell ref="AH3:AH4"/>
    <mergeCell ref="AI3:AI4"/>
    <mergeCell ref="E3:E4"/>
    <mergeCell ref="F3:F4"/>
    <mergeCell ref="G3:G4"/>
    <mergeCell ref="P3:P4"/>
    <mergeCell ref="I3:I4"/>
    <mergeCell ref="H3:H4"/>
    <mergeCell ref="J3:J4"/>
    <mergeCell ref="K3:K4"/>
    <mergeCell ref="S3:S4"/>
    <mergeCell ref="AE3:AE4"/>
    <mergeCell ref="AF3:AF4"/>
    <mergeCell ref="AG3:AG4"/>
    <mergeCell ref="AA3:AA4"/>
    <mergeCell ref="W3:W4"/>
    <mergeCell ref="A3:A4"/>
    <mergeCell ref="B3:B4"/>
    <mergeCell ref="C3:C4"/>
    <mergeCell ref="D3:D4"/>
    <mergeCell ref="A1:AQ1"/>
    <mergeCell ref="AP3:AP4"/>
    <mergeCell ref="AQ3:AQ4"/>
    <mergeCell ref="AJ3:AJ4"/>
    <mergeCell ref="AK3:AK4"/>
    <mergeCell ref="AL3:AL4"/>
    <mergeCell ref="AM3:AM4"/>
    <mergeCell ref="AN3:AN4"/>
    <mergeCell ref="AO3:AO4"/>
    <mergeCell ref="AD3:AD4"/>
  </mergeCells>
  <conditionalFormatting sqref="B28:AQ28 B24:AQ24">
    <cfRule type="cellIs" priority="3" dxfId="1" operator="greaterThan" stopIfTrue="1">
      <formula>39</formula>
    </cfRule>
    <cfRule type="cellIs" priority="4" dxfId="0" operator="lessThan" stopIfTrue="1">
      <formula>4</formula>
    </cfRule>
  </conditionalFormatting>
  <printOptions/>
  <pageMargins left="0" right="0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7" sqref="D17"/>
    </sheetView>
  </sheetViews>
  <sheetFormatPr defaultColWidth="10.7109375" defaultRowHeight="12.75"/>
  <cols>
    <col min="2" max="5" width="15.7109375" style="0" customWidth="1"/>
  </cols>
  <sheetData>
    <row r="1" spans="1:5" ht="18">
      <c r="A1" s="24" t="s">
        <v>18</v>
      </c>
      <c r="B1" s="24"/>
      <c r="C1" s="24"/>
      <c r="D1" s="24"/>
      <c r="E1" s="24"/>
    </row>
    <row r="2" spans="1:5" ht="18">
      <c r="A2" s="1"/>
      <c r="B2" s="1"/>
      <c r="C2" s="1"/>
      <c r="D2" s="1"/>
      <c r="E2" s="1"/>
    </row>
    <row r="3" spans="1:5" ht="19.5" customHeight="1">
      <c r="A3" s="2" t="s">
        <v>13</v>
      </c>
      <c r="B3" s="82">
        <v>0</v>
      </c>
      <c r="C3" s="82">
        <v>185</v>
      </c>
      <c r="D3" s="82">
        <v>190</v>
      </c>
      <c r="E3" s="82">
        <v>195</v>
      </c>
    </row>
    <row r="4" spans="1:5" ht="19.5" customHeight="1">
      <c r="A4" s="2" t="s">
        <v>14</v>
      </c>
      <c r="B4" s="3" t="s">
        <v>17</v>
      </c>
      <c r="C4" s="4" t="s">
        <v>19</v>
      </c>
      <c r="D4" s="3" t="s">
        <v>16</v>
      </c>
      <c r="E4" s="3" t="s">
        <v>15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2016-05-16T07:16:43Z</cp:lastPrinted>
  <dcterms:created xsi:type="dcterms:W3CDTF">2011-08-17T00:59:03Z</dcterms:created>
  <dcterms:modified xsi:type="dcterms:W3CDTF">2016-05-16T07:16:44Z</dcterms:modified>
  <cp:category/>
  <cp:version/>
  <cp:contentType/>
  <cp:contentStatus/>
</cp:coreProperties>
</file>