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<sst xmlns="http://schemas.openxmlformats.org/spreadsheetml/2006/main" count="118" uniqueCount="90">
  <si>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</si>
  <si>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</si>
  <si>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</si>
  <si>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</si>
  <si>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</si>
  <si>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</si>
  <si>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</si>
  <si>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</si>
  <si>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</si>
  <si>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</si>
  <si>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</si>
  <si>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</si>
  <si>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</si>
  <si>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</si>
  <si>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</si>
  <si>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</si>
  <si>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</si>
  <si>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</si>
  <si>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</si>
  <si>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</si>
  <si>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</si>
  <si>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</si>
  <si>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</si>
  <si>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</si>
  <si>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</si>
  <si>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</si>
  <si>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</si>
  <si>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</si>
  <si>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</si>
  <si>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</si>
  <si>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</si>
  <si>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</si>
  <si>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</si>
  <si>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</si>
  <si>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</si>
  <si>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</si>
  <si>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</si>
  <si>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</si>
  <si>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</si>
  <si>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</si>
  <si>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</si>
  <si>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</si>
  <si>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</si>
  <si>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</si>
  <si>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</si>
  <si>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</si>
  <si>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</si>
  <si>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</si>
  <si>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</si>
  <si>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</si>
  <si>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</si>
  <si>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</si>
  <si>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</si>
  <si>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</si>
  <si>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</si>
  <si>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</si>
  <si>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</si>
  <si>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</si>
  <si>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</si>
  <si>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</si>
  <si>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</si>
  <si>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</si>
  <si>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TUẦN THỨ: 28 - TỪ: 13/03/2017 ĐẾN 19/03/2017                                                     LỚP TRỰC: 11B14 - GVCN: TRỊNH VĂN ĐƯỜNG</t>
  </si>
  <si>
    <t>T4: Minh nói chuyện riêng trong giờ học môn Toán</t>
  </si>
  <si>
    <t>T4:1P; T6:2P</t>
  </si>
  <si>
    <t>T2: 1P (Diệu)</t>
  </si>
  <si>
    <t>T2: 2P, T3: 1P (Vy), T5: 13 học sinh không sinh hoạt 15 phút, T7: 7 học sinh không sinh hoạt 15 phút, T7: 4P</t>
  </si>
  <si>
    <t>T2: 2P (Thiết, Hiền), T3: 4P, T4: 4P, 2 cúp tiết Lý; 1 giờ B Lý (Lớp vắng quá nhiều), thứ 7: 1P (Dung).</t>
  </si>
  <si>
    <t>T6: 1P (Vinh), Thành cúp tiết.</t>
  </si>
  <si>
    <t>T2: 2P (Linh, Việt); 1KP, T3: 3 học sinh không sinh hoạt 15', Thứ 4: 5P (Nguyên, Trường, Bảo, Việt, Huyền); 1 giờ B Anh (Chí Hiếu và Ngọc đánh bài trong giờ học); 1 giờ D Anh (Lớp ồn ào, ý thức học tập kém)</t>
  </si>
  <si>
    <t>T3: 5P (Anh, Linh, Trinh, Dương, Nghĩa), T5: 1P (Linh)</t>
  </si>
  <si>
    <t>T4: 1P (Hải), 1KP, T5: Lớp ồn; 2 đi học muộn (Linh, Lan Chi); T6: 3P, 1 học sinh xin về.</t>
  </si>
  <si>
    <t>T3: 3P; T4: 1P; T6: 1P ( Tú)</t>
  </si>
  <si>
    <t>T6: 2P</t>
  </si>
  <si>
    <t xml:space="preserve">T3: Thảo, Trường chơi ca rô trong giờ Toán; T6 1P (Thảo), T7: 1P (H'rô); </t>
  </si>
  <si>
    <t>T2: 2P (Phượng, Dung)</t>
  </si>
  <si>
    <t>T2: 1P (Quỳnh), T4 1P (Ánh), T5: 4P, T6 2P (Đức, Phong), T7: 1P; Thưởng 30 điểm quét cầu thang;</t>
  </si>
  <si>
    <t>T2: 1P (N Phương); T6: 2 HS không đồng  phục TD;</t>
  </si>
  <si>
    <t>T2: 2P (Vân, Như); T5: 4P (Lường, Nguyên, Trường, Long)</t>
  </si>
  <si>
    <t>T2: 2P (Dung, Trang); T5: 1P (Hòa)</t>
  </si>
  <si>
    <t>T2: 1P (Vĩnh), T4: 2P (Thoa, Yến); T5: 1P; T6: 1 giờ B môn Hóa (Lớp không trật tự trong giờ học)</t>
  </si>
  <si>
    <t xml:space="preserve">T2: 4P; T3: 2P ( Phúc, Lan Anh); T4: 2P; T6: Lan không mặc áo dài; T7: 2P (Phúc, Ngọc); </t>
  </si>
  <si>
    <t>T2; 2P (Linh, Lâm); T3: 1P (Khải); T6: 2P (Hường, Khoa)</t>
  </si>
  <si>
    <t>T3: Nguyên không SH 15'; T4: 1P (Thiên); T5; Ly vô kỉ luật (GDQP)</t>
  </si>
  <si>
    <t>T3: 1P (Khang); T4: Quỳnh đi học muộn; T7: 1P (Trung), 1 giờ B môn Lí (Trịnh Hương ăn trong giờ học)</t>
  </si>
  <si>
    <t xml:space="preserve">T3: 1P (Hải); Thưởng 30 điểm quét phòng ôn tập; </t>
  </si>
  <si>
    <t>T3: 1P, Huyền đi học muộn, T4: 1P (Như), T5: 2 học sinh ra ngoài có lí do, T6 1P (Tuân), T7: 4P (Ánh,...); Đại, Sơn ko nghiêm túc - sử dụng tài liệu trong giờ Văn.</t>
  </si>
  <si>
    <t xml:space="preserve"> T2 1P (Vân), T5: 1 giờ B tiết Địa (Chưa nghiêm túc, trao đổi nhiều); </t>
  </si>
  <si>
    <t>T3: Lớp ồn, lộn xộn; 1P (Hiển), T3: Vĩ và Thái đánh cờ; T4: 1 giờ Toán chưa kí; T6: 1 KP (Trường); Thưởng 20 điểm nhặt được của rơi trả lại người mất.</t>
  </si>
  <si>
    <t xml:space="preserve">T2: 1KP ; T3: không sinh hoạt 15 Phút, T4: 1P (Thiên); Thư Hoàng, Lý Hùng, Viết Quân không tôn trọng GV TD; T7: 1P;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</si>
</sst>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shrinkToFit="1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20" xfId="59" applyFont="1" applyBorder="1" applyAlignment="1">
      <alignment horizontal="left"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2" sqref="AF12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18.75">
      <c r="A2" s="82" t="s">
        <v>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ht="13.5" thickBot="1"/>
    <row r="4" spans="1:29" ht="13.5" thickTop="1">
      <c r="A4" s="83" t="s">
        <v>30</v>
      </c>
      <c r="B4" s="85" t="s">
        <v>31</v>
      </c>
      <c r="C4" s="77" t="s">
        <v>32</v>
      </c>
      <c r="D4" s="77" t="s">
        <v>33</v>
      </c>
      <c r="E4" s="77" t="s">
        <v>34</v>
      </c>
      <c r="F4" s="77" t="s">
        <v>35</v>
      </c>
      <c r="G4" s="77" t="s">
        <v>36</v>
      </c>
      <c r="H4" s="77" t="s">
        <v>37</v>
      </c>
      <c r="I4" s="77" t="s">
        <v>38</v>
      </c>
      <c r="J4" s="77" t="s">
        <v>39</v>
      </c>
      <c r="K4" s="77" t="s">
        <v>40</v>
      </c>
      <c r="L4" s="77" t="s">
        <v>41</v>
      </c>
      <c r="M4" s="77" t="s">
        <v>42</v>
      </c>
      <c r="N4" s="77" t="s">
        <v>43</v>
      </c>
      <c r="O4" s="77" t="s">
        <v>44</v>
      </c>
      <c r="P4" s="77" t="s">
        <v>45</v>
      </c>
      <c r="Q4" s="77" t="s">
        <v>46</v>
      </c>
      <c r="R4" s="77" t="s">
        <v>47</v>
      </c>
      <c r="S4" s="77" t="s">
        <v>48</v>
      </c>
      <c r="T4" s="77" t="s">
        <v>49</v>
      </c>
      <c r="U4" s="77" t="s">
        <v>50</v>
      </c>
      <c r="V4" s="77" t="s">
        <v>51</v>
      </c>
      <c r="W4" s="77" t="s">
        <v>52</v>
      </c>
      <c r="X4" s="77" t="s">
        <v>53</v>
      </c>
      <c r="Y4" s="77" t="s">
        <v>54</v>
      </c>
      <c r="Z4" s="77" t="s">
        <v>55</v>
      </c>
      <c r="AA4" s="77" t="s">
        <v>56</v>
      </c>
      <c r="AB4" s="77" t="s">
        <v>57</v>
      </c>
      <c r="AC4" s="80" t="s">
        <v>58</v>
      </c>
    </row>
    <row r="5" spans="1:29" ht="13.5" thickBot="1">
      <c r="A5" s="84"/>
      <c r="B5" s="8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1"/>
    </row>
    <row r="6" spans="1:29" ht="18.75" customHeight="1" thickTop="1">
      <c r="A6" s="15" t="s">
        <v>4</v>
      </c>
      <c r="B6" s="16">
        <v>-3</v>
      </c>
      <c r="C6" s="17">
        <v>-7</v>
      </c>
      <c r="D6" s="17">
        <v>-11</v>
      </c>
      <c r="E6" s="17">
        <v>-1</v>
      </c>
      <c r="F6" s="17">
        <v>-12</v>
      </c>
      <c r="G6" s="17">
        <v>-6</v>
      </c>
      <c r="H6" s="17">
        <v>-14</v>
      </c>
      <c r="I6" s="17">
        <v>-9</v>
      </c>
      <c r="J6" s="17">
        <v>-5</v>
      </c>
      <c r="K6" s="17">
        <v>-2</v>
      </c>
      <c r="L6" s="17">
        <v>-2</v>
      </c>
      <c r="M6" s="17">
        <v>-2</v>
      </c>
      <c r="N6" s="17">
        <v>-1</v>
      </c>
      <c r="O6" s="17">
        <v>-9</v>
      </c>
      <c r="P6" s="17">
        <v>-1</v>
      </c>
      <c r="Q6" s="17">
        <v>-6</v>
      </c>
      <c r="R6" s="17">
        <v>-3</v>
      </c>
      <c r="S6" s="18">
        <v>-4</v>
      </c>
      <c r="T6" s="18"/>
      <c r="U6" s="19">
        <v>-10</v>
      </c>
      <c r="V6" s="19"/>
      <c r="W6" s="19">
        <v>-5</v>
      </c>
      <c r="X6" s="19">
        <v>-1</v>
      </c>
      <c r="Y6" s="19">
        <v>-6</v>
      </c>
      <c r="Z6" s="17">
        <v>-1</v>
      </c>
      <c r="AA6" s="17">
        <v>-7</v>
      </c>
      <c r="AB6" s="17">
        <v>-4</v>
      </c>
      <c r="AC6" s="20">
        <v>-1</v>
      </c>
    </row>
    <row r="7" spans="1:29" ht="18.75" customHeight="1">
      <c r="A7" s="21" t="s">
        <v>17</v>
      </c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3"/>
      <c r="T7" s="23"/>
      <c r="U7" s="19"/>
      <c r="V7" s="19"/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>
        <v>-4</v>
      </c>
      <c r="Q8" s="19"/>
      <c r="R8" s="19"/>
      <c r="S8" s="23"/>
      <c r="T8" s="23"/>
      <c r="U8" s="19">
        <v>-2</v>
      </c>
      <c r="V8" s="19"/>
      <c r="W8" s="19"/>
      <c r="X8" s="19"/>
      <c r="Y8" s="19"/>
      <c r="Z8" s="19"/>
      <c r="AA8" s="19"/>
      <c r="AB8" s="19"/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/>
      <c r="Z10" s="19"/>
      <c r="AA10" s="19"/>
      <c r="AB10" s="19"/>
      <c r="AC10" s="24"/>
    </row>
    <row r="11" spans="1:29" ht="18.75" customHeight="1">
      <c r="A11" s="25" t="s">
        <v>2</v>
      </c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3"/>
      <c r="T11" s="23"/>
      <c r="U11" s="19"/>
      <c r="V11" s="19"/>
      <c r="W11" s="19"/>
      <c r="X11" s="19"/>
      <c r="Y11" s="19"/>
      <c r="Z11" s="19"/>
      <c r="AA11" s="19"/>
      <c r="AB11" s="19"/>
      <c r="AC11" s="24"/>
    </row>
    <row r="12" spans="1:29" ht="18.75" customHeight="1">
      <c r="A12" s="21" t="s">
        <v>3</v>
      </c>
      <c r="B12" s="22"/>
      <c r="C12" s="19">
        <v>-40</v>
      </c>
      <c r="D12" s="19"/>
      <c r="E12" s="19"/>
      <c r="F12" s="19">
        <v>-6</v>
      </c>
      <c r="G12" s="19"/>
      <c r="H12" s="19">
        <v>-5</v>
      </c>
      <c r="I12" s="19">
        <v>-2</v>
      </c>
      <c r="J12" s="19"/>
      <c r="K12" s="19"/>
      <c r="L12" s="19"/>
      <c r="M12" s="19"/>
      <c r="N12" s="19"/>
      <c r="O12" s="19"/>
      <c r="P12" s="19"/>
      <c r="Q12" s="19"/>
      <c r="R12" s="19"/>
      <c r="S12" s="23"/>
      <c r="T12" s="23"/>
      <c r="U12" s="19"/>
      <c r="V12" s="19"/>
      <c r="W12" s="19"/>
      <c r="X12" s="19"/>
      <c r="Y12" s="19">
        <v>-5</v>
      </c>
      <c r="Z12" s="19">
        <v>-2</v>
      </c>
      <c r="AA12" s="19">
        <v>-5</v>
      </c>
      <c r="AB12" s="19"/>
      <c r="AC12" s="24"/>
    </row>
    <row r="13" spans="1:29" ht="23.25" customHeight="1">
      <c r="A13" s="21" t="s">
        <v>14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/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/>
      <c r="D14" s="19"/>
      <c r="E14" s="19"/>
      <c r="F14" s="19"/>
      <c r="G14" s="19"/>
      <c r="H14" s="19"/>
      <c r="I14" s="19">
        <v>-40</v>
      </c>
      <c r="J14" s="19"/>
      <c r="K14" s="19"/>
      <c r="L14" s="19">
        <v>-4</v>
      </c>
      <c r="M14" s="19"/>
      <c r="N14" s="19"/>
      <c r="O14" s="19"/>
      <c r="P14" s="19"/>
      <c r="Q14" s="19"/>
      <c r="R14" s="19"/>
      <c r="S14" s="23"/>
      <c r="T14" s="23">
        <v>-2</v>
      </c>
      <c r="U14" s="19"/>
      <c r="V14" s="19"/>
      <c r="W14" s="19"/>
      <c r="X14" s="26"/>
      <c r="Y14" s="19">
        <v>-4</v>
      </c>
      <c r="Z14" s="19">
        <v>-2</v>
      </c>
      <c r="AA14" s="19">
        <v>-6</v>
      </c>
      <c r="AB14" s="19"/>
      <c r="AC14" s="24"/>
    </row>
    <row r="15" spans="1:29" ht="18.75" customHeight="1">
      <c r="A15" s="25" t="s">
        <v>29</v>
      </c>
      <c r="B15" s="22"/>
      <c r="C15" s="19"/>
      <c r="D15" s="19">
        <v>-10</v>
      </c>
      <c r="E15" s="19">
        <v>-5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3"/>
      <c r="U15" s="19"/>
      <c r="V15" s="19"/>
      <c r="W15" s="19"/>
      <c r="X15" s="19"/>
      <c r="Y15" s="19"/>
      <c r="Z15" s="19"/>
      <c r="AA15" s="19"/>
      <c r="AB15" s="19"/>
      <c r="AC15" s="24"/>
    </row>
    <row r="16" spans="1:29" ht="18.75" customHeight="1">
      <c r="A16" s="25" t="s">
        <v>28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61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15</v>
      </c>
      <c r="B20" s="46">
        <f>100+SUM(B6:B19)</f>
        <v>97</v>
      </c>
      <c r="C20" s="46">
        <f aca="true" t="shared" si="0" ref="C20:Y20">100+SUM(C6:C19)</f>
        <v>53</v>
      </c>
      <c r="D20" s="46">
        <f t="shared" si="0"/>
        <v>79</v>
      </c>
      <c r="E20" s="46">
        <f t="shared" si="0"/>
        <v>94</v>
      </c>
      <c r="F20" s="46">
        <f t="shared" si="0"/>
        <v>82</v>
      </c>
      <c r="G20" s="46">
        <f t="shared" si="0"/>
        <v>94</v>
      </c>
      <c r="H20" s="46">
        <f t="shared" si="0"/>
        <v>81</v>
      </c>
      <c r="I20" s="46">
        <f t="shared" si="0"/>
        <v>49</v>
      </c>
      <c r="J20" s="46">
        <f t="shared" si="0"/>
        <v>95</v>
      </c>
      <c r="K20" s="46">
        <f t="shared" si="0"/>
        <v>98</v>
      </c>
      <c r="L20" s="46">
        <f t="shared" si="0"/>
        <v>94</v>
      </c>
      <c r="M20" s="46">
        <f t="shared" si="0"/>
        <v>98</v>
      </c>
      <c r="N20" s="46">
        <f t="shared" si="0"/>
        <v>99</v>
      </c>
      <c r="O20" s="46">
        <f t="shared" si="0"/>
        <v>91</v>
      </c>
      <c r="P20" s="46">
        <f t="shared" si="0"/>
        <v>95</v>
      </c>
      <c r="Q20" s="46">
        <f t="shared" si="0"/>
        <v>94</v>
      </c>
      <c r="R20" s="46">
        <f t="shared" si="0"/>
        <v>97</v>
      </c>
      <c r="S20" s="46">
        <f t="shared" si="0"/>
        <v>96</v>
      </c>
      <c r="T20" s="46">
        <f t="shared" si="0"/>
        <v>98</v>
      </c>
      <c r="U20" s="46">
        <f t="shared" si="0"/>
        <v>88</v>
      </c>
      <c r="V20" s="46">
        <f t="shared" si="0"/>
        <v>100</v>
      </c>
      <c r="W20" s="46">
        <f t="shared" si="0"/>
        <v>95</v>
      </c>
      <c r="X20" s="46">
        <f t="shared" si="0"/>
        <v>99</v>
      </c>
      <c r="Y20" s="46">
        <f t="shared" si="0"/>
        <v>85</v>
      </c>
      <c r="Z20" s="46">
        <f>100+SUM(Z6:Z19)</f>
        <v>95</v>
      </c>
      <c r="AA20" s="46">
        <f>100+SUM(AA6:AA19)</f>
        <v>82</v>
      </c>
      <c r="AB20" s="46">
        <f>100+SUM(AB6:AB19)</f>
        <v>96</v>
      </c>
      <c r="AC20" s="47">
        <f>100+SUM(AC6:AC19)</f>
        <v>99</v>
      </c>
    </row>
    <row r="21" spans="1:29" ht="18.75" customHeight="1" thickTop="1">
      <c r="A21" s="15" t="s">
        <v>18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>
        <v>-5</v>
      </c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>
        <v>-5</v>
      </c>
      <c r="E22" s="19"/>
      <c r="F22" s="19">
        <v>-5</v>
      </c>
      <c r="G22" s="19"/>
      <c r="H22" s="19"/>
      <c r="I22" s="19"/>
      <c r="J22" s="19"/>
      <c r="K22" s="19"/>
      <c r="L22" s="19"/>
      <c r="M22" s="19"/>
      <c r="N22" s="19">
        <v>-5</v>
      </c>
      <c r="O22" s="19"/>
      <c r="P22" s="19"/>
      <c r="Q22" s="19"/>
      <c r="R22" s="19"/>
      <c r="S22" s="23">
        <v>-5</v>
      </c>
      <c r="T22" s="23"/>
      <c r="U22" s="19"/>
      <c r="V22" s="19"/>
      <c r="W22" s="19"/>
      <c r="X22" s="19"/>
      <c r="Y22" s="19"/>
      <c r="Z22" s="19"/>
      <c r="AA22" s="19"/>
      <c r="AB22" s="19">
        <v>-5</v>
      </c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>
        <v>-20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16</v>
      </c>
      <c r="B25" s="46">
        <f>100+SUM(B21:B24)</f>
        <v>100</v>
      </c>
      <c r="C25" s="46">
        <f aca="true" t="shared" si="1" ref="C25:Y25">100+SUM(C21:C24)</f>
        <v>100</v>
      </c>
      <c r="D25" s="46">
        <f t="shared" si="1"/>
        <v>95</v>
      </c>
      <c r="E25" s="46">
        <f t="shared" si="1"/>
        <v>100</v>
      </c>
      <c r="F25" s="46">
        <f t="shared" si="1"/>
        <v>75</v>
      </c>
      <c r="G25" s="46">
        <f t="shared" si="1"/>
        <v>100</v>
      </c>
      <c r="H25" s="46">
        <f t="shared" si="1"/>
        <v>100</v>
      </c>
      <c r="I25" s="46">
        <f t="shared" si="1"/>
        <v>100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95</v>
      </c>
      <c r="O25" s="46">
        <f t="shared" si="1"/>
        <v>100</v>
      </c>
      <c r="P25" s="46">
        <f t="shared" si="1"/>
        <v>100</v>
      </c>
      <c r="Q25" s="46">
        <f t="shared" si="1"/>
        <v>100</v>
      </c>
      <c r="R25" s="46">
        <f t="shared" si="1"/>
        <v>100</v>
      </c>
      <c r="S25" s="46">
        <f t="shared" si="1"/>
        <v>95</v>
      </c>
      <c r="T25" s="46">
        <f t="shared" si="1"/>
        <v>100</v>
      </c>
      <c r="U25" s="46">
        <f t="shared" si="1"/>
        <v>100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95</v>
      </c>
      <c r="Z25" s="46">
        <f>100+SUM(Z21:Z24)</f>
        <v>100</v>
      </c>
      <c r="AA25" s="46">
        <f>100+SUM(AA21:AA24)</f>
        <v>100</v>
      </c>
      <c r="AB25" s="46">
        <f>100+SUM(AB21:AB24)</f>
        <v>95</v>
      </c>
      <c r="AC25" s="47">
        <f>100+SUM(AC21:AC24)</f>
        <v>100</v>
      </c>
    </row>
    <row r="26" spans="1:29" ht="18.75" customHeight="1" thickBot="1" thickTop="1">
      <c r="A26" s="39" t="s">
        <v>13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v>30</v>
      </c>
      <c r="P26" s="41"/>
      <c r="Q26" s="41"/>
      <c r="R26" s="41"/>
      <c r="S26" s="41"/>
      <c r="T26" s="41"/>
      <c r="U26" s="41"/>
      <c r="V26" s="41"/>
      <c r="W26" s="41"/>
      <c r="X26" s="41"/>
      <c r="Y26" s="41">
        <v>20</v>
      </c>
      <c r="Z26" s="41"/>
      <c r="AA26" s="41"/>
      <c r="AB26" s="41"/>
      <c r="AC26" s="33">
        <v>30</v>
      </c>
    </row>
    <row r="27" spans="1:29" ht="22.5" thickBot="1" thickTop="1">
      <c r="A27" s="32" t="s">
        <v>59</v>
      </c>
      <c r="B27" s="48">
        <f>SUM(B20,B25)</f>
        <v>197</v>
      </c>
      <c r="C27" s="48">
        <f aca="true" t="shared" si="2" ref="C27:AC27">SUM(C20,C25)</f>
        <v>153</v>
      </c>
      <c r="D27" s="48">
        <f t="shared" si="2"/>
        <v>174</v>
      </c>
      <c r="E27" s="48">
        <f t="shared" si="2"/>
        <v>194</v>
      </c>
      <c r="F27" s="48">
        <f t="shared" si="2"/>
        <v>157</v>
      </c>
      <c r="G27" s="48">
        <f t="shared" si="2"/>
        <v>194</v>
      </c>
      <c r="H27" s="48">
        <f t="shared" si="2"/>
        <v>181</v>
      </c>
      <c r="I27" s="48">
        <f t="shared" si="2"/>
        <v>149</v>
      </c>
      <c r="J27" s="48">
        <f t="shared" si="2"/>
        <v>195</v>
      </c>
      <c r="K27" s="48">
        <f t="shared" si="2"/>
        <v>198</v>
      </c>
      <c r="L27" s="48">
        <f t="shared" si="2"/>
        <v>194</v>
      </c>
      <c r="M27" s="48">
        <f t="shared" si="2"/>
        <v>198</v>
      </c>
      <c r="N27" s="48">
        <f t="shared" si="2"/>
        <v>194</v>
      </c>
      <c r="O27" s="48">
        <f t="shared" si="2"/>
        <v>191</v>
      </c>
      <c r="P27" s="48">
        <f t="shared" si="2"/>
        <v>195</v>
      </c>
      <c r="Q27" s="48">
        <f t="shared" si="2"/>
        <v>194</v>
      </c>
      <c r="R27" s="48">
        <f t="shared" si="2"/>
        <v>197</v>
      </c>
      <c r="S27" s="48">
        <f t="shared" si="2"/>
        <v>191</v>
      </c>
      <c r="T27" s="48">
        <f t="shared" si="2"/>
        <v>198</v>
      </c>
      <c r="U27" s="48">
        <f t="shared" si="2"/>
        <v>188</v>
      </c>
      <c r="V27" s="48">
        <f t="shared" si="2"/>
        <v>200</v>
      </c>
      <c r="W27" s="48">
        <f t="shared" si="2"/>
        <v>195</v>
      </c>
      <c r="X27" s="48">
        <f t="shared" si="2"/>
        <v>199</v>
      </c>
      <c r="Y27" s="48">
        <f t="shared" si="2"/>
        <v>180</v>
      </c>
      <c r="Z27" s="48">
        <f t="shared" si="2"/>
        <v>195</v>
      </c>
      <c r="AA27" s="48">
        <f t="shared" si="2"/>
        <v>182</v>
      </c>
      <c r="AB27" s="48">
        <f t="shared" si="2"/>
        <v>191</v>
      </c>
      <c r="AC27" s="49">
        <f t="shared" si="2"/>
        <v>199</v>
      </c>
    </row>
    <row r="28" spans="1:29" ht="22.5" customHeight="1" thickBot="1" thickTop="1">
      <c r="A28" s="32" t="s">
        <v>60</v>
      </c>
      <c r="B28" s="46">
        <f>SUM(B20,B25,B26)</f>
        <v>197</v>
      </c>
      <c r="C28" s="46">
        <f aca="true" t="shared" si="3" ref="C28:T28">SUM(C20,C25,C26)</f>
        <v>153</v>
      </c>
      <c r="D28" s="46">
        <f t="shared" si="3"/>
        <v>174</v>
      </c>
      <c r="E28" s="46">
        <f t="shared" si="3"/>
        <v>194</v>
      </c>
      <c r="F28" s="46">
        <f t="shared" si="3"/>
        <v>157</v>
      </c>
      <c r="G28" s="46">
        <f t="shared" si="3"/>
        <v>194</v>
      </c>
      <c r="H28" s="46">
        <f t="shared" si="3"/>
        <v>181</v>
      </c>
      <c r="I28" s="46">
        <f t="shared" si="3"/>
        <v>149</v>
      </c>
      <c r="J28" s="46">
        <f t="shared" si="3"/>
        <v>195</v>
      </c>
      <c r="K28" s="46">
        <f t="shared" si="3"/>
        <v>198</v>
      </c>
      <c r="L28" s="46">
        <f t="shared" si="3"/>
        <v>194</v>
      </c>
      <c r="M28" s="46">
        <f t="shared" si="3"/>
        <v>198</v>
      </c>
      <c r="N28" s="46">
        <f t="shared" si="3"/>
        <v>194</v>
      </c>
      <c r="O28" s="46">
        <f t="shared" si="3"/>
        <v>221</v>
      </c>
      <c r="P28" s="46">
        <f t="shared" si="3"/>
        <v>195</v>
      </c>
      <c r="Q28" s="46">
        <f t="shared" si="3"/>
        <v>194</v>
      </c>
      <c r="R28" s="46">
        <f t="shared" si="3"/>
        <v>197</v>
      </c>
      <c r="S28" s="46">
        <f t="shared" si="3"/>
        <v>191</v>
      </c>
      <c r="T28" s="46">
        <f t="shared" si="3"/>
        <v>198</v>
      </c>
      <c r="U28" s="46">
        <f aca="true" t="shared" si="4" ref="U28:AC28">SUM(U20,U25,U26)</f>
        <v>188</v>
      </c>
      <c r="V28" s="46">
        <f t="shared" si="4"/>
        <v>200</v>
      </c>
      <c r="W28" s="46">
        <f t="shared" si="4"/>
        <v>195</v>
      </c>
      <c r="X28" s="46">
        <f t="shared" si="4"/>
        <v>199</v>
      </c>
      <c r="Y28" s="46">
        <f t="shared" si="4"/>
        <v>200</v>
      </c>
      <c r="Z28" s="46">
        <f t="shared" si="4"/>
        <v>195</v>
      </c>
      <c r="AA28" s="46">
        <f t="shared" si="4"/>
        <v>182</v>
      </c>
      <c r="AB28" s="46">
        <f t="shared" si="4"/>
        <v>191</v>
      </c>
      <c r="AC28" s="47">
        <f t="shared" si="4"/>
        <v>229</v>
      </c>
    </row>
    <row r="29" spans="1:30" ht="18.75" customHeight="1" thickTop="1">
      <c r="A29" s="42" t="s">
        <v>20</v>
      </c>
      <c r="B29" s="50">
        <f>RANK(B27,$B$27:$AC$27)</f>
        <v>7</v>
      </c>
      <c r="C29" s="50">
        <f aca="true" t="shared" si="5" ref="C29:AC29">RANK(C27,$B$27:$AC$27)</f>
        <v>27</v>
      </c>
      <c r="D29" s="50">
        <f t="shared" si="5"/>
        <v>25</v>
      </c>
      <c r="E29" s="50">
        <f t="shared" si="5"/>
        <v>13</v>
      </c>
      <c r="F29" s="50">
        <f t="shared" si="5"/>
        <v>26</v>
      </c>
      <c r="G29" s="50">
        <f t="shared" si="5"/>
        <v>13</v>
      </c>
      <c r="H29" s="50">
        <f t="shared" si="5"/>
        <v>23</v>
      </c>
      <c r="I29" s="50">
        <f t="shared" si="5"/>
        <v>28</v>
      </c>
      <c r="J29" s="50">
        <f t="shared" si="5"/>
        <v>9</v>
      </c>
      <c r="K29" s="50">
        <f t="shared" si="5"/>
        <v>4</v>
      </c>
      <c r="L29" s="50">
        <f t="shared" si="5"/>
        <v>13</v>
      </c>
      <c r="M29" s="50">
        <f t="shared" si="5"/>
        <v>4</v>
      </c>
      <c r="N29" s="50">
        <f t="shared" si="5"/>
        <v>13</v>
      </c>
      <c r="O29" s="50">
        <f t="shared" si="5"/>
        <v>18</v>
      </c>
      <c r="P29" s="50">
        <f t="shared" si="5"/>
        <v>9</v>
      </c>
      <c r="Q29" s="50">
        <f t="shared" si="5"/>
        <v>13</v>
      </c>
      <c r="R29" s="50">
        <f t="shared" si="5"/>
        <v>7</v>
      </c>
      <c r="S29" s="50">
        <f t="shared" si="5"/>
        <v>18</v>
      </c>
      <c r="T29" s="50">
        <f t="shared" si="5"/>
        <v>4</v>
      </c>
      <c r="U29" s="50">
        <f t="shared" si="5"/>
        <v>21</v>
      </c>
      <c r="V29" s="50">
        <f t="shared" si="5"/>
        <v>1</v>
      </c>
      <c r="W29" s="50">
        <f t="shared" si="5"/>
        <v>9</v>
      </c>
      <c r="X29" s="50">
        <f t="shared" si="5"/>
        <v>2</v>
      </c>
      <c r="Y29" s="50">
        <f t="shared" si="5"/>
        <v>24</v>
      </c>
      <c r="Z29" s="50">
        <f t="shared" si="5"/>
        <v>9</v>
      </c>
      <c r="AA29" s="50">
        <f t="shared" si="5"/>
        <v>22</v>
      </c>
      <c r="AB29" s="50">
        <f t="shared" si="5"/>
        <v>18</v>
      </c>
      <c r="AC29" s="51">
        <f t="shared" si="5"/>
        <v>2</v>
      </c>
      <c r="AD29" s="43"/>
    </row>
    <row r="30" spans="1:29" ht="18.75" customHeight="1" thickBot="1">
      <c r="A30" s="44" t="s">
        <v>19</v>
      </c>
      <c r="B30" s="52" t="str">
        <f>HLOOKUP(B28,'Qui định xếp loại'!$A$3:$E$4,2,1)</f>
        <v>Tốt</v>
      </c>
      <c r="C30" s="52" t="str">
        <f>HLOOKUP(C28,'Qui định xếp loại'!$A$3:$E$4,2,1)</f>
        <v>Yếu</v>
      </c>
      <c r="D30" s="52" t="str">
        <f>HLOOKUP(D28,'Qui định xếp loại'!$A$3:$E$4,2,1)</f>
        <v>Yếu</v>
      </c>
      <c r="E30" s="52" t="str">
        <f>HLOOKUP(E28,'Qui định xếp loại'!$A$3:$E$4,2,1)</f>
        <v>Khá</v>
      </c>
      <c r="F30" s="52" t="str">
        <f>HLOOKUP(F28,'Qui định xếp loại'!$A$3:$E$4,2,1)</f>
        <v>Yếu</v>
      </c>
      <c r="G30" s="52" t="str">
        <f>HLOOKUP(G28,'Qui định xếp loại'!$A$3:$E$4,2,1)</f>
        <v>Khá</v>
      </c>
      <c r="H30" s="52" t="str">
        <f>HLOOKUP(H28,'Qui định xếp loại'!$A$3:$E$4,2,1)</f>
        <v>Yếu</v>
      </c>
      <c r="I30" s="52" t="str">
        <f>HLOOKUP(I28,'Qui định xếp loại'!$A$3:$E$4,2,1)</f>
        <v>Yếu</v>
      </c>
      <c r="J30" s="52" t="str">
        <f>HLOOKUP(J28,'Qui định xếp loại'!$A$3:$E$4,2,1)</f>
        <v>Tốt</v>
      </c>
      <c r="K30" s="52" t="str">
        <f>HLOOKUP(K28,'Qui định xếp loại'!$A$3:$E$4,2,1)</f>
        <v>Tốt</v>
      </c>
      <c r="L30" s="52" t="str">
        <f>HLOOKUP(L28,'Qui định xếp loại'!$A$3:$E$4,2,1)</f>
        <v>Khá</v>
      </c>
      <c r="M30" s="52" t="str">
        <f>HLOOKUP(M28,'Qui định xếp loại'!$A$3:$E$4,2,1)</f>
        <v>Tốt</v>
      </c>
      <c r="N30" s="52" t="str">
        <f>HLOOKUP(N28,'Qui định xếp loại'!$A$3:$E$4,2,1)</f>
        <v>Khá</v>
      </c>
      <c r="O30" s="52" t="str">
        <f>HLOOKUP(O28,'Qui định xếp loại'!$A$3:$E$4,2,1)</f>
        <v>Tốt</v>
      </c>
      <c r="P30" s="52" t="str">
        <f>HLOOKUP(P28,'Qui định xếp loại'!$A$3:$E$4,2,1)</f>
        <v>Tốt</v>
      </c>
      <c r="Q30" s="52" t="str">
        <f>HLOOKUP(Q28,'Qui định xếp loại'!$A$3:$E$4,2,1)</f>
        <v>Khá</v>
      </c>
      <c r="R30" s="52" t="str">
        <f>HLOOKUP(R28,'Qui định xếp loại'!$A$3:$E$4,2,1)</f>
        <v>Tốt</v>
      </c>
      <c r="S30" s="52" t="str">
        <f>HLOOKUP(S28,'Qui định xếp loại'!$A$3:$E$4,2,1)</f>
        <v>Khá</v>
      </c>
      <c r="T30" s="52" t="str">
        <f>HLOOKUP(T28,'Qui định xếp loại'!$A$3:$E$4,2,1)</f>
        <v>Tốt</v>
      </c>
      <c r="U30" s="52" t="str">
        <f>HLOOKUP(U28,'Qui định xếp loại'!$A$3:$E$4,2,1)</f>
        <v>TB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Tốt</v>
      </c>
      <c r="Y30" s="52" t="str">
        <f>HLOOKUP(Y28,'Qui định xếp loại'!$A$3:$E$4,2,1)</f>
        <v>Tốt</v>
      </c>
      <c r="Z30" s="52" t="str">
        <f>HLOOKUP(Z28,'Qui định xếp loại'!$A$3:$E$4,2,1)</f>
        <v>Tốt</v>
      </c>
      <c r="AA30" s="52" t="str">
        <f>HLOOKUP(AA28,'Qui định xếp loại'!$A$3:$E$4,2,1)</f>
        <v>Yếu</v>
      </c>
      <c r="AB30" s="53" t="str">
        <f>HLOOKUP(AB28,'Qui định xếp loại'!$A$3:$E$4,2,1)</f>
        <v>Khá</v>
      </c>
      <c r="AC30" s="54" t="str">
        <f>HLOOKUP(AC28,'Qui định xếp loại'!$A$3:$E$4,2,1)</f>
        <v>Tốt</v>
      </c>
    </row>
    <row r="31" ht="13.5" thickTop="1"/>
    <row r="36" ht="15.75">
      <c r="R36" s="45"/>
    </row>
  </sheetData>
  <sheetProtection password="DF96" sheet="1"/>
  <mergeCells count="31">
    <mergeCell ref="AA4:AA5"/>
    <mergeCell ref="G4:G5"/>
    <mergeCell ref="V4:V5"/>
    <mergeCell ref="J4:J5"/>
    <mergeCell ref="K4:K5"/>
    <mergeCell ref="M4:M5"/>
    <mergeCell ref="Q4:Q5"/>
    <mergeCell ref="S4:S5"/>
    <mergeCell ref="L4:L5"/>
    <mergeCell ref="U4:U5"/>
    <mergeCell ref="A4:A5"/>
    <mergeCell ref="B4:B5"/>
    <mergeCell ref="C4:C5"/>
    <mergeCell ref="D4:D5"/>
    <mergeCell ref="A1:AC1"/>
    <mergeCell ref="AC4:AC5"/>
    <mergeCell ref="A2:AC2"/>
    <mergeCell ref="Y4:Y5"/>
    <mergeCell ref="Z4:Z5"/>
    <mergeCell ref="I4:I5"/>
    <mergeCell ref="E4:E5"/>
    <mergeCell ref="W4:W5"/>
    <mergeCell ref="F4:F5"/>
    <mergeCell ref="AB4:AB5"/>
    <mergeCell ref="X4:X5"/>
    <mergeCell ref="H4:H5"/>
    <mergeCell ref="R4:R5"/>
    <mergeCell ref="N4:N5"/>
    <mergeCell ref="P4:P5"/>
    <mergeCell ref="O4:O5"/>
    <mergeCell ref="T4:T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15" zoomScaleNormal="115" zoomScalePageLayoutView="0" workbookViewId="0" topLeftCell="B1">
      <pane xSplit="2" ySplit="4" topLeftCell="D20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0" sqref="D30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5" width="18.00390625" style="5" customWidth="1"/>
    <col min="6" max="16384" width="9.140625" style="5" customWidth="1"/>
  </cols>
  <sheetData>
    <row r="1" spans="3:31" ht="18.75">
      <c r="C1" s="89" t="str">
        <f>'Điểm khối sáng'!A1</f>
        <v>TUẦN THỨ: 28 - TỪ: 13/03/2017 ĐẾN 19/03/2017                                                     LỚP TRỰC: 11B14 - GVCN: TRỊNH VĂN ĐƯỜNG</v>
      </c>
      <c r="D1" s="8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3:4" ht="19.5" customHeight="1">
      <c r="C2" s="87" t="s">
        <v>9</v>
      </c>
      <c r="D2" s="88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/>
    </row>
    <row r="5" spans="1:4" s="9" customFormat="1" ht="20.25" customHeight="1" thickTop="1">
      <c r="A5" s="74"/>
      <c r="B5" s="64"/>
      <c r="C5" s="57" t="s">
        <v>31</v>
      </c>
      <c r="D5" s="13" t="s">
        <v>64</v>
      </c>
    </row>
    <row r="6" spans="1:4" s="64" customFormat="1" ht="18.75" customHeight="1">
      <c r="A6" s="74"/>
      <c r="C6" s="60" t="s">
        <v>32</v>
      </c>
      <c r="D6" s="61" t="s">
        <v>66</v>
      </c>
    </row>
    <row r="7" spans="1:4" s="64" customFormat="1" ht="20.25" customHeight="1">
      <c r="A7" s="71"/>
      <c r="C7" s="60" t="s">
        <v>33</v>
      </c>
      <c r="D7" s="72" t="s">
        <v>67</v>
      </c>
    </row>
    <row r="8" spans="1:4" s="64" customFormat="1" ht="20.25" customHeight="1">
      <c r="A8" s="71"/>
      <c r="C8" s="60" t="s">
        <v>34</v>
      </c>
      <c r="D8" s="59" t="s">
        <v>68</v>
      </c>
    </row>
    <row r="9" spans="1:4" s="70" customFormat="1" ht="20.25" customHeight="1">
      <c r="A9" s="69"/>
      <c r="C9" s="60" t="s">
        <v>35</v>
      </c>
      <c r="D9" s="75" t="s">
        <v>69</v>
      </c>
    </row>
    <row r="10" spans="3:4" s="7" customFormat="1" ht="17.25" customHeight="1">
      <c r="C10" s="62" t="s">
        <v>36</v>
      </c>
      <c r="D10" s="63" t="s">
        <v>70</v>
      </c>
    </row>
    <row r="11" spans="1:4" s="9" customFormat="1" ht="17.25" customHeight="1">
      <c r="A11" s="5"/>
      <c r="C11" s="60" t="s">
        <v>37</v>
      </c>
      <c r="D11" s="59" t="s">
        <v>71</v>
      </c>
    </row>
    <row r="12" spans="1:4" s="64" customFormat="1" ht="17.25" customHeight="1">
      <c r="A12" s="71"/>
      <c r="C12" s="60" t="s">
        <v>38</v>
      </c>
      <c r="D12" s="76" t="s">
        <v>86</v>
      </c>
    </row>
    <row r="13" spans="1:5" s="9" customFormat="1" ht="17.25" customHeight="1">
      <c r="A13" s="5"/>
      <c r="C13" s="60" t="s">
        <v>39</v>
      </c>
      <c r="D13" s="64" t="s">
        <v>72</v>
      </c>
      <c r="E13" s="8"/>
    </row>
    <row r="14" spans="1:4" s="9" customFormat="1" ht="17.25" customHeight="1">
      <c r="A14" s="5"/>
      <c r="C14" s="60" t="s">
        <v>40</v>
      </c>
      <c r="D14" s="61" t="s">
        <v>73</v>
      </c>
    </row>
    <row r="15" spans="3:4" ht="15">
      <c r="C15" s="60" t="s">
        <v>41</v>
      </c>
      <c r="D15" s="61" t="s">
        <v>74</v>
      </c>
    </row>
    <row r="16" spans="3:4" ht="17.25" customHeight="1">
      <c r="C16" s="60" t="s">
        <v>42</v>
      </c>
      <c r="D16" s="61" t="s">
        <v>75</v>
      </c>
    </row>
    <row r="17" spans="2:4" s="71" customFormat="1" ht="19.5" customHeight="1">
      <c r="B17" s="64"/>
      <c r="C17" s="60" t="s">
        <v>43</v>
      </c>
      <c r="D17" s="72" t="s">
        <v>87</v>
      </c>
    </row>
    <row r="18" spans="3:4" ht="17.25" customHeight="1">
      <c r="C18" s="60" t="s">
        <v>44</v>
      </c>
      <c r="D18" s="59" t="s">
        <v>76</v>
      </c>
    </row>
    <row r="19" spans="3:4" ht="17.25" customHeight="1">
      <c r="C19" s="60" t="s">
        <v>45</v>
      </c>
      <c r="D19" s="59" t="s">
        <v>77</v>
      </c>
    </row>
    <row r="20" spans="3:4" ht="17.25" customHeight="1">
      <c r="C20" s="60" t="s">
        <v>46</v>
      </c>
      <c r="D20" s="59" t="s">
        <v>78</v>
      </c>
    </row>
    <row r="21" spans="3:4" ht="17.25" customHeight="1">
      <c r="C21" s="60" t="s">
        <v>47</v>
      </c>
      <c r="D21" s="61" t="s">
        <v>79</v>
      </c>
    </row>
    <row r="22" spans="3:4" ht="17.25" customHeight="1">
      <c r="C22" s="60" t="s">
        <v>48</v>
      </c>
      <c r="D22" s="59" t="s">
        <v>80</v>
      </c>
    </row>
    <row r="23" spans="3:4" ht="17.25" customHeight="1">
      <c r="C23" s="60" t="s">
        <v>49</v>
      </c>
      <c r="D23" s="65" t="s">
        <v>63</v>
      </c>
    </row>
    <row r="24" spans="3:4" ht="17.25" customHeight="1">
      <c r="C24" s="60" t="s">
        <v>50</v>
      </c>
      <c r="D24" s="59" t="s">
        <v>81</v>
      </c>
    </row>
    <row r="25" spans="3:4" ht="17.25" customHeight="1">
      <c r="C25" s="60" t="s">
        <v>51</v>
      </c>
      <c r="D25" s="59"/>
    </row>
    <row r="26" spans="3:4" ht="17.25" customHeight="1">
      <c r="C26" s="60" t="s">
        <v>52</v>
      </c>
      <c r="D26" s="59" t="s">
        <v>82</v>
      </c>
    </row>
    <row r="27" spans="3:4" ht="17.25" customHeight="1">
      <c r="C27" s="60" t="s">
        <v>53</v>
      </c>
      <c r="D27" s="59" t="s">
        <v>65</v>
      </c>
    </row>
    <row r="28" spans="3:4" ht="17.25" customHeight="1">
      <c r="C28" s="60" t="s">
        <v>54</v>
      </c>
      <c r="D28" s="59" t="s">
        <v>88</v>
      </c>
    </row>
    <row r="29" spans="2:4" s="71" customFormat="1" ht="17.25" customHeight="1">
      <c r="B29" s="64"/>
      <c r="C29" s="60" t="s">
        <v>55</v>
      </c>
      <c r="D29" s="59" t="s">
        <v>83</v>
      </c>
    </row>
    <row r="30" spans="2:4" s="71" customFormat="1" ht="17.25" customHeight="1">
      <c r="B30" s="64"/>
      <c r="C30" s="66" t="s">
        <v>56</v>
      </c>
      <c r="D30" s="73" t="s">
        <v>89</v>
      </c>
    </row>
    <row r="31" spans="1:4" s="9" customFormat="1" ht="17.25" customHeight="1">
      <c r="A31" s="11"/>
      <c r="C31" s="60" t="s">
        <v>57</v>
      </c>
      <c r="D31" s="61" t="s">
        <v>84</v>
      </c>
    </row>
    <row r="32" spans="1:4" s="9" customFormat="1" ht="17.25" customHeight="1" thickBot="1">
      <c r="A32" s="11"/>
      <c r="C32" s="67" t="s">
        <v>58</v>
      </c>
      <c r="D32" s="68" t="s">
        <v>85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90" t="s">
        <v>26</v>
      </c>
      <c r="B1" s="90"/>
      <c r="C1" s="90"/>
      <c r="D1" s="90"/>
      <c r="E1" s="90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2017-03-20T03:31:33Z</cp:lastPrinted>
  <dcterms:created xsi:type="dcterms:W3CDTF">2011-08-17T00:59:03Z</dcterms:created>
  <dcterms:modified xsi:type="dcterms:W3CDTF">2017-03-20T09:41:39Z</dcterms:modified>
  <cp:category/>
  <cp:version/>
  <cp:contentType/>
  <cp:contentStatus/>
</cp:coreProperties>
</file>