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<sst xmlns="http://schemas.openxmlformats.org/spreadsheetml/2006/main" count="124" uniqueCount="94">
  <si>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</si>
  <si>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</si>
  <si>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</si>
  <si>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</si>
  <si>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</si>
  <si>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</si>
  <si>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</si>
  <si>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</si>
  <si>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</si>
  <si>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</si>
  <si>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</si>
  <si>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</si>
  <si>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</si>
  <si>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</si>
  <si>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</si>
  <si>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</si>
  <si>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</si>
  <si>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</si>
  <si>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</si>
  <si>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</si>
  <si>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</si>
  <si>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</si>
  <si>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</si>
  <si>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</si>
  <si>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</si>
  <si>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</si>
  <si>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</si>
  <si>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</si>
  <si>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</si>
  <si>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</si>
  <si>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</si>
  <si>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</si>
  <si>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</si>
  <si>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</si>
  <si>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</si>
  <si>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</si>
  <si>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</si>
  <si>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</si>
  <si>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</si>
  <si>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</si>
  <si>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</si>
  <si>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</si>
  <si>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</si>
  <si>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</si>
  <si>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</si>
  <si>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</si>
  <si>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</si>
  <si>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</si>
  <si>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</si>
  <si>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</si>
  <si>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</si>
  <si>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</si>
  <si>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</si>
  <si>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</si>
  <si>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</si>
  <si>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</si>
  <si>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</si>
  <si>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</si>
  <si>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</si>
  <si>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</si>
  <si>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</si>
  <si>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</si>
  <si>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</si>
  <si>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</si>
  <si>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</si>
  <si>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</si>
  <si>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Vô muộn tiết học</t>
  </si>
  <si>
    <t>TUẦN THỨ: 13 - TỪ: 13/11/2017 ĐẾN 19/11/2017                                                     LỚP TRỰC: 12B13 - GVCN: LÊ VĂN SƠN</t>
  </si>
  <si>
    <t>T5: Không ghi sĩ số lớp, Lớp trưởng không đi họp</t>
  </si>
  <si>
    <t>T2: 1P (Hùng), Thắng nói chuyện trong giờ toán T5: 1P (Hùng) T6: 1P (Hùng)</t>
  </si>
  <si>
    <t>T3: 2P, 3 không đồng phục quốc phòng, T5: 1P, T6: 1P (Vy) Lớp sinh hoạt ồn, Lớp trưởng không đi họp</t>
  </si>
  <si>
    <t>T6: 2P (Thi, Quỳnh) Lớp ồn</t>
  </si>
  <si>
    <t>T3: Đức không làm bài tập về nhà, T4: 1P, T5: 1KP (Linh), T6: 1KP (Linh)</t>
  </si>
  <si>
    <t>T2: 1P (Nhàn); Thưởng 50 điểm đạt tuần học tốt.</t>
  </si>
  <si>
    <t>T2: 1P (Thắng), Lớp chưa nghiêm túc môn lí, T4: 4P, 1 HS đi học muộn, T6: Linh, Thảo không mặc áo dài; Trừ 10 điểm ko đạt tuần học tốt.</t>
  </si>
  <si>
    <t>Thưởng 50 điểm đạt tuần học tốt.</t>
  </si>
  <si>
    <t>T2: 2 HS không mặc áo dài;</t>
  </si>
  <si>
    <t>T2: 2P, T3: 3P (2Pc,1Pm) , T5: 3 người vào muộn 15ph (Nam, Ely,….) T6: 2P; Trừ 10 điểm ko đạt tuần học tốt.</t>
  </si>
  <si>
    <t>T2: 1P (Nhi), T3 1KP (M. Hoàng), T4: 1KP (Phượng), T6: 1P, 1 giờ B môn toán, Lớp trưởng không đi họp; Trừ 30 điểm ko lao động.</t>
  </si>
  <si>
    <t xml:space="preserve">T4: 2P, 4 không SH 15ph, Cường đi học muộn, T6: 1P (Quỳnh); Thưởng 30 điểm quét cầu thang + phòng ôn tập; </t>
  </si>
  <si>
    <t xml:space="preserve">T2: 1P (Bá Anh); T6: 1P (Ân); Thưởng 30đ lđ; </t>
  </si>
  <si>
    <t xml:space="preserve">T2: 2P (Quốc, Nhi), T3: 1P, Hiếu, Long đi học muộn, T4: 4 HS ra ngoài (Long, Hiếu, Hà, Nam), T5: 1P (Long) 1KP (Nam); Thưởng 30đ lđ; </t>
  </si>
  <si>
    <t xml:space="preserve">T2: 1P (Nam), T3: 2P, T4: 1P (Hiếu), T6: 4P, Lớp trưởng không đi họp; Thưởng 30đ lđ; </t>
  </si>
  <si>
    <t xml:space="preserve">T4: 1 số HS chưa nghiêm túc môn Sử, T5: 1 Không đồng phục, T6: 1 giờ C môn hóa (1 số HS ồn ào vô ý thức); Trừ 10 điểm ko đạt tuần học tốt. Thưởng 30đ lđ; </t>
  </si>
  <si>
    <t xml:space="preserve">T3: 1P (Trang), T4: 2P (Vương, Trang),T5: 2 HS không đồng phục T6: 1P (Huyền); Thưởng 30đ lđ; </t>
  </si>
  <si>
    <t xml:space="preserve">T2: 1P (Hà), T5: 1P (Trinh); Thưởng 50 điểm đạt tuần học tốt. Thưởng 30 điểm quét sân trường. Thưởng 30đ lđ; </t>
  </si>
  <si>
    <t>T2: Vắng Khánh không phép, Yến có phép, T3: 1 đi học muộn, T5: 1P (Yến xin về) Thiên không chép bài, Đại học toán trong giờ lí, T6: 1P (Vương); Thưởng 30 đ lđ.</t>
  </si>
  <si>
    <t>T4: 1P (Anh)</t>
  </si>
  <si>
    <t>Thưởng 50 điểm văn nghệ chào mừng ngày 20/11.</t>
  </si>
  <si>
    <t>T2: Huy vắng SH 15ph; Thưởng 50 điểm đạt tuần học tốt. Thưởng 30đ lđ; Thưởng 50 điểm văn nghệ chào mừng ngày 20/11.</t>
  </si>
  <si>
    <t>T3: 1P (Đông), Phương đi học muộn, T4: 2 HS đi học muộn, Vắng 3P (Hằng, Phương, Ánh), T6: 3P; Thưởng 50 điểm văn nghệ chào mừng ngày 20/11.</t>
  </si>
  <si>
    <t>T3: 2P; Thưởng 50 điểm đạt tuần học tốt. Thưởng 50 điểm văn nghệ chào mừng ngày 20/11.</t>
  </si>
  <si>
    <t>T2: Huyền, Giang không mặc áo dài, T3: Ly, Ngọc, Nga vô 15ph muộn, T4: 4P (H-Ngãn, H-Pi, Quân, P.Hùng),T5: 2P (H-Ngãn, Duyên) Lớp ồn, T6: 4P (Huyền, P.Hùng, Quân, Chương), Đạt, Hoàng đi học muộn; Thưởng 10 điểm văn nghệ chào mừng ngày 20/11.</t>
  </si>
  <si>
    <t>T6: Thương ra ngoài không lí do; Thưởng 50 điểm đạt tuần học tốt. Thưởng 30 điểm văn nghệ chào mừng ngày 20/11.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</si>
</sst>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0" fillId="0" borderId="15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9" fontId="11" fillId="0" borderId="15" xfId="57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0" fontId="2" fillId="0" borderId="0" xfId="0" applyFont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0">
      <selection activeCell="AE29" sqref="AE29"/>
    </sheetView>
  </sheetViews>
  <sheetFormatPr defaultColWidth="9.14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2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" thickTop="1">
      <c r="A4" s="87" t="s">
        <v>1</v>
      </c>
      <c r="B4" s="89" t="s">
        <v>2</v>
      </c>
      <c r="C4" s="81" t="s">
        <v>3</v>
      </c>
      <c r="D4" s="81" t="s">
        <v>4</v>
      </c>
      <c r="E4" s="81" t="s">
        <v>5</v>
      </c>
      <c r="F4" s="81" t="s">
        <v>6</v>
      </c>
      <c r="G4" s="81" t="s">
        <v>7</v>
      </c>
      <c r="H4" s="81" t="s">
        <v>8</v>
      </c>
      <c r="I4" s="81" t="s">
        <v>9</v>
      </c>
      <c r="J4" s="81" t="s">
        <v>10</v>
      </c>
      <c r="K4" s="81" t="s">
        <v>11</v>
      </c>
      <c r="L4" s="81" t="s">
        <v>12</v>
      </c>
      <c r="M4" s="81" t="s">
        <v>13</v>
      </c>
      <c r="N4" s="81" t="s">
        <v>14</v>
      </c>
      <c r="O4" s="81" t="s">
        <v>15</v>
      </c>
      <c r="P4" s="81" t="s">
        <v>16</v>
      </c>
      <c r="Q4" s="81" t="s">
        <v>17</v>
      </c>
      <c r="R4" s="81" t="s">
        <v>18</v>
      </c>
      <c r="S4" s="81" t="s">
        <v>19</v>
      </c>
      <c r="T4" s="81" t="s">
        <v>20</v>
      </c>
      <c r="U4" s="81" t="s">
        <v>21</v>
      </c>
      <c r="V4" s="81" t="s">
        <v>22</v>
      </c>
      <c r="W4" s="81" t="s">
        <v>23</v>
      </c>
      <c r="X4" s="81" t="s">
        <v>24</v>
      </c>
      <c r="Y4" s="81" t="s">
        <v>25</v>
      </c>
      <c r="Z4" s="81" t="s">
        <v>26</v>
      </c>
      <c r="AA4" s="81" t="s">
        <v>27</v>
      </c>
      <c r="AB4" s="81" t="s">
        <v>28</v>
      </c>
      <c r="AC4" s="83" t="s">
        <v>29</v>
      </c>
    </row>
    <row r="5" spans="1:29" ht="15" thickBot="1">
      <c r="A5" s="88"/>
      <c r="B5" s="9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4"/>
    </row>
    <row r="6" spans="1:29" ht="15" customHeight="1" thickTop="1">
      <c r="A6" s="27" t="s">
        <v>30</v>
      </c>
      <c r="B6" s="28">
        <v>-13</v>
      </c>
      <c r="C6" s="29"/>
      <c r="D6" s="29">
        <v>-1</v>
      </c>
      <c r="E6" s="29">
        <v>-7</v>
      </c>
      <c r="F6" s="29"/>
      <c r="G6" s="29"/>
      <c r="H6" s="29"/>
      <c r="I6" s="29">
        <v>-2</v>
      </c>
      <c r="J6" s="29"/>
      <c r="K6" s="29">
        <v>-11</v>
      </c>
      <c r="L6" s="29">
        <v>-10</v>
      </c>
      <c r="M6" s="29">
        <v>-20</v>
      </c>
      <c r="N6" s="29">
        <v>-5</v>
      </c>
      <c r="O6" s="29">
        <v>-2</v>
      </c>
      <c r="P6" s="29">
        <v>-4</v>
      </c>
      <c r="Q6" s="29">
        <v>-2</v>
      </c>
      <c r="R6" s="29"/>
      <c r="S6" s="30">
        <v>-11</v>
      </c>
      <c r="T6" s="30">
        <v>-1</v>
      </c>
      <c r="U6" s="31">
        <v>-12</v>
      </c>
      <c r="V6" s="31">
        <v>-2</v>
      </c>
      <c r="W6" s="31"/>
      <c r="X6" s="31">
        <v>-13</v>
      </c>
      <c r="Y6" s="31">
        <v>-8</v>
      </c>
      <c r="Z6" s="29"/>
      <c r="AA6" s="29">
        <v>-3</v>
      </c>
      <c r="AB6" s="29">
        <v>-2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>
        <v>-4</v>
      </c>
      <c r="F8" s="31"/>
      <c r="G8" s="31">
        <v>-4</v>
      </c>
      <c r="H8" s="31"/>
      <c r="I8" s="31"/>
      <c r="J8" s="31"/>
      <c r="K8" s="31"/>
      <c r="L8" s="31"/>
      <c r="M8" s="31">
        <v>-4</v>
      </c>
      <c r="N8" s="31"/>
      <c r="O8" s="31"/>
      <c r="P8" s="31">
        <v>-6</v>
      </c>
      <c r="Q8" s="31"/>
      <c r="R8" s="31"/>
      <c r="S8" s="35"/>
      <c r="T8" s="35"/>
      <c r="U8" s="31"/>
      <c r="V8" s="31"/>
      <c r="W8" s="31"/>
      <c r="X8" s="31"/>
      <c r="Y8" s="31"/>
      <c r="Z8" s="31">
        <v>-2</v>
      </c>
      <c r="AA8" s="31">
        <v>-4</v>
      </c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>
        <v>-5</v>
      </c>
      <c r="N13" s="31">
        <v>-8</v>
      </c>
      <c r="O13" s="31"/>
      <c r="P13" s="31">
        <v>-5</v>
      </c>
      <c r="Q13" s="31">
        <v>-5</v>
      </c>
      <c r="R13" s="31">
        <v>-2</v>
      </c>
      <c r="S13" s="35"/>
      <c r="T13" s="35"/>
      <c r="U13" s="31"/>
      <c r="V13" s="31"/>
      <c r="W13" s="31">
        <v>-2</v>
      </c>
      <c r="X13" s="31">
        <v>-8</v>
      </c>
      <c r="Y13" s="31"/>
      <c r="Z13" s="31"/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64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>
        <v>-4</v>
      </c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>
        <v>-5</v>
      </c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>
        <v>-10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-2</v>
      </c>
      <c r="P20" s="31">
        <v>-5</v>
      </c>
      <c r="Q20" s="31"/>
      <c r="R20" s="31"/>
      <c r="S20" s="35"/>
      <c r="T20" s="35"/>
      <c r="U20" s="31">
        <v>-5</v>
      </c>
      <c r="V20" s="31"/>
      <c r="W20" s="31"/>
      <c r="X20" s="31"/>
      <c r="Y20" s="31">
        <v>-5</v>
      </c>
      <c r="Z20" s="31"/>
      <c r="AA20" s="31"/>
      <c r="AB20" s="31"/>
      <c r="AC20" s="36"/>
    </row>
    <row r="21" spans="1:29" ht="15" customHeight="1">
      <c r="A21" s="39" t="s">
        <v>66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87</v>
      </c>
      <c r="C23" s="56">
        <f aca="true" t="shared" si="0" ref="C23:Y23">100+SUM(C6:C22)</f>
        <v>90</v>
      </c>
      <c r="D23" s="56">
        <f t="shared" si="0"/>
        <v>99</v>
      </c>
      <c r="E23" s="56">
        <f t="shared" si="0"/>
        <v>89</v>
      </c>
      <c r="F23" s="56">
        <f t="shared" si="0"/>
        <v>100</v>
      </c>
      <c r="G23" s="56">
        <f t="shared" si="0"/>
        <v>96</v>
      </c>
      <c r="H23" s="56">
        <f t="shared" si="0"/>
        <v>100</v>
      </c>
      <c r="I23" s="56">
        <f t="shared" si="0"/>
        <v>98</v>
      </c>
      <c r="J23" s="56">
        <f t="shared" si="0"/>
        <v>100</v>
      </c>
      <c r="K23" s="56">
        <f t="shared" si="0"/>
        <v>89</v>
      </c>
      <c r="L23" s="56">
        <f t="shared" si="0"/>
        <v>86</v>
      </c>
      <c r="M23" s="56">
        <f t="shared" si="0"/>
        <v>71</v>
      </c>
      <c r="N23" s="56">
        <f t="shared" si="0"/>
        <v>87</v>
      </c>
      <c r="O23" s="56">
        <f t="shared" si="0"/>
        <v>96</v>
      </c>
      <c r="P23" s="56">
        <f t="shared" si="0"/>
        <v>80</v>
      </c>
      <c r="Q23" s="56">
        <f t="shared" si="0"/>
        <v>93</v>
      </c>
      <c r="R23" s="56">
        <f t="shared" si="0"/>
        <v>98</v>
      </c>
      <c r="S23" s="56">
        <f t="shared" si="0"/>
        <v>89</v>
      </c>
      <c r="T23" s="56">
        <f t="shared" si="0"/>
        <v>99</v>
      </c>
      <c r="U23" s="56">
        <f t="shared" si="0"/>
        <v>83</v>
      </c>
      <c r="V23" s="56">
        <f t="shared" si="0"/>
        <v>98</v>
      </c>
      <c r="W23" s="56">
        <f t="shared" si="0"/>
        <v>98</v>
      </c>
      <c r="X23" s="56">
        <f t="shared" si="0"/>
        <v>79</v>
      </c>
      <c r="Y23" s="56">
        <f t="shared" si="0"/>
        <v>87</v>
      </c>
      <c r="Z23" s="56">
        <f>100+SUM(Z6:Z22)</f>
        <v>93</v>
      </c>
      <c r="AA23" s="56">
        <f>100+SUM(AA6:AA22)</f>
        <v>93</v>
      </c>
      <c r="AB23" s="56">
        <f>100+SUM(AB6:AB22)</f>
        <v>98</v>
      </c>
      <c r="AC23" s="1">
        <f>100+SUM(AC6:AC22)</f>
        <v>100</v>
      </c>
    </row>
    <row r="24" spans="1:29" ht="1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4.25">
      <c r="A25" s="37" t="s">
        <v>44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/>
      <c r="T25" s="35"/>
      <c r="U25" s="31">
        <v>-5</v>
      </c>
      <c r="V25" s="31"/>
      <c r="W25" s="31"/>
      <c r="X25" s="31"/>
      <c r="Y25" s="31"/>
      <c r="Z25" s="31"/>
      <c r="AA25" s="31"/>
      <c r="AB25" s="31"/>
      <c r="AC25" s="36"/>
    </row>
    <row r="26" spans="1:29" ht="14.2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1"/>
      <c r="V26" s="31"/>
      <c r="W26" s="31"/>
      <c r="X26" s="31"/>
      <c r="Y26" s="31"/>
      <c r="Z26" s="31">
        <v>-10</v>
      </c>
      <c r="AA26" s="31"/>
      <c r="AB26" s="31"/>
      <c r="AC26" s="36"/>
    </row>
    <row r="27" spans="1:29" ht="1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95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90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5.75" thickBot="1" thickTop="1">
      <c r="A29" s="51" t="s">
        <v>48</v>
      </c>
      <c r="B29" s="52">
        <v>50</v>
      </c>
      <c r="C29" s="53"/>
      <c r="D29" s="53">
        <v>50</v>
      </c>
      <c r="E29" s="53">
        <v>-10</v>
      </c>
      <c r="F29" s="53">
        <v>50</v>
      </c>
      <c r="G29" s="53"/>
      <c r="H29" s="53">
        <v>50</v>
      </c>
      <c r="I29" s="53">
        <v>100</v>
      </c>
      <c r="J29" s="53">
        <v>50</v>
      </c>
      <c r="K29" s="53">
        <v>-10</v>
      </c>
      <c r="L29" s="53">
        <v>30</v>
      </c>
      <c r="M29" s="53">
        <v>10</v>
      </c>
      <c r="N29" s="53"/>
      <c r="O29" s="53"/>
      <c r="P29" s="53"/>
      <c r="Q29" s="53"/>
      <c r="R29" s="53">
        <v>80</v>
      </c>
      <c r="S29" s="53"/>
      <c r="T29" s="53"/>
      <c r="U29" s="53">
        <v>-30</v>
      </c>
      <c r="V29" s="53">
        <v>30</v>
      </c>
      <c r="W29" s="53">
        <v>110</v>
      </c>
      <c r="X29" s="53">
        <v>30</v>
      </c>
      <c r="Y29" s="53">
        <v>30</v>
      </c>
      <c r="Z29" s="53">
        <v>20</v>
      </c>
      <c r="AA29" s="53">
        <v>30</v>
      </c>
      <c r="AB29" s="53">
        <v>80</v>
      </c>
      <c r="AC29" s="50">
        <v>80</v>
      </c>
    </row>
    <row r="30" spans="1:29" ht="22.5" thickBot="1" thickTop="1">
      <c r="A30" s="49" t="s">
        <v>49</v>
      </c>
      <c r="B30" s="57">
        <f>SUM(B23,B28)</f>
        <v>187</v>
      </c>
      <c r="C30" s="57">
        <f aca="true" t="shared" si="2" ref="C30:AC30">SUM(C23,C28)</f>
        <v>190</v>
      </c>
      <c r="D30" s="57">
        <f t="shared" si="2"/>
        <v>199</v>
      </c>
      <c r="E30" s="57">
        <f t="shared" si="2"/>
        <v>189</v>
      </c>
      <c r="F30" s="57">
        <f t="shared" si="2"/>
        <v>200</v>
      </c>
      <c r="G30" s="57">
        <f t="shared" si="2"/>
        <v>196</v>
      </c>
      <c r="H30" s="57">
        <f t="shared" si="2"/>
        <v>200</v>
      </c>
      <c r="I30" s="57">
        <f t="shared" si="2"/>
        <v>198</v>
      </c>
      <c r="J30" s="57">
        <f t="shared" si="2"/>
        <v>200</v>
      </c>
      <c r="K30" s="57">
        <f t="shared" si="2"/>
        <v>189</v>
      </c>
      <c r="L30" s="57">
        <f t="shared" si="2"/>
        <v>186</v>
      </c>
      <c r="M30" s="57">
        <f t="shared" si="2"/>
        <v>171</v>
      </c>
      <c r="N30" s="57">
        <f t="shared" si="2"/>
        <v>187</v>
      </c>
      <c r="O30" s="57">
        <f t="shared" si="2"/>
        <v>196</v>
      </c>
      <c r="P30" s="57">
        <f t="shared" si="2"/>
        <v>180</v>
      </c>
      <c r="Q30" s="57">
        <f t="shared" si="2"/>
        <v>193</v>
      </c>
      <c r="R30" s="57">
        <f t="shared" si="2"/>
        <v>198</v>
      </c>
      <c r="S30" s="57">
        <f t="shared" si="2"/>
        <v>189</v>
      </c>
      <c r="T30" s="57">
        <f t="shared" si="2"/>
        <v>199</v>
      </c>
      <c r="U30" s="57">
        <f t="shared" si="2"/>
        <v>178</v>
      </c>
      <c r="V30" s="57">
        <f t="shared" si="2"/>
        <v>198</v>
      </c>
      <c r="W30" s="57">
        <f t="shared" si="2"/>
        <v>198</v>
      </c>
      <c r="X30" s="57">
        <f t="shared" si="2"/>
        <v>179</v>
      </c>
      <c r="Y30" s="57">
        <f t="shared" si="2"/>
        <v>187</v>
      </c>
      <c r="Z30" s="57">
        <f t="shared" si="2"/>
        <v>183</v>
      </c>
      <c r="AA30" s="57">
        <f t="shared" si="2"/>
        <v>193</v>
      </c>
      <c r="AB30" s="57">
        <f t="shared" si="2"/>
        <v>198</v>
      </c>
      <c r="AC30" s="58">
        <f t="shared" si="2"/>
        <v>200</v>
      </c>
    </row>
    <row r="31" spans="1:29" ht="22.5" thickBot="1" thickTop="1">
      <c r="A31" s="49" t="s">
        <v>50</v>
      </c>
      <c r="B31" s="56">
        <f>SUM(B23,B28,B29)</f>
        <v>237</v>
      </c>
      <c r="C31" s="56">
        <f aca="true" t="shared" si="3" ref="C31:AC31">SUM(C23,C28,C29)</f>
        <v>190</v>
      </c>
      <c r="D31" s="56">
        <f t="shared" si="3"/>
        <v>249</v>
      </c>
      <c r="E31" s="56">
        <f t="shared" si="3"/>
        <v>179</v>
      </c>
      <c r="F31" s="56">
        <f t="shared" si="3"/>
        <v>250</v>
      </c>
      <c r="G31" s="56">
        <f t="shared" si="3"/>
        <v>196</v>
      </c>
      <c r="H31" s="56">
        <f t="shared" si="3"/>
        <v>250</v>
      </c>
      <c r="I31" s="56">
        <f t="shared" si="3"/>
        <v>298</v>
      </c>
      <c r="J31" s="56">
        <f t="shared" si="3"/>
        <v>250</v>
      </c>
      <c r="K31" s="56">
        <f t="shared" si="3"/>
        <v>179</v>
      </c>
      <c r="L31" s="56">
        <f t="shared" si="3"/>
        <v>216</v>
      </c>
      <c r="M31" s="56">
        <f t="shared" si="3"/>
        <v>181</v>
      </c>
      <c r="N31" s="56">
        <f t="shared" si="3"/>
        <v>187</v>
      </c>
      <c r="O31" s="56">
        <f t="shared" si="3"/>
        <v>196</v>
      </c>
      <c r="P31" s="56">
        <f t="shared" si="3"/>
        <v>180</v>
      </c>
      <c r="Q31" s="56">
        <f t="shared" si="3"/>
        <v>193</v>
      </c>
      <c r="R31" s="56">
        <f t="shared" si="3"/>
        <v>278</v>
      </c>
      <c r="S31" s="56">
        <f t="shared" si="3"/>
        <v>189</v>
      </c>
      <c r="T31" s="56">
        <f t="shared" si="3"/>
        <v>199</v>
      </c>
      <c r="U31" s="56">
        <f t="shared" si="3"/>
        <v>148</v>
      </c>
      <c r="V31" s="56">
        <f t="shared" si="3"/>
        <v>228</v>
      </c>
      <c r="W31" s="56">
        <f t="shared" si="3"/>
        <v>308</v>
      </c>
      <c r="X31" s="56">
        <f t="shared" si="3"/>
        <v>209</v>
      </c>
      <c r="Y31" s="56">
        <f t="shared" si="3"/>
        <v>217</v>
      </c>
      <c r="Z31" s="56">
        <f t="shared" si="3"/>
        <v>203</v>
      </c>
      <c r="AA31" s="56">
        <f t="shared" si="3"/>
        <v>223</v>
      </c>
      <c r="AB31" s="56">
        <f t="shared" si="3"/>
        <v>278</v>
      </c>
      <c r="AC31" s="1">
        <f t="shared" si="3"/>
        <v>280</v>
      </c>
    </row>
    <row r="32" spans="1:29" ht="15" thickTop="1">
      <c r="A32" s="54" t="s">
        <v>51</v>
      </c>
      <c r="B32" s="59">
        <f>RANK(B30,$B$30:$AC$30)</f>
        <v>20</v>
      </c>
      <c r="C32" s="59">
        <f aca="true" t="shared" si="4" ref="C32:AC32">RANK(C30,$B$30:$AC$30)</f>
        <v>16</v>
      </c>
      <c r="D32" s="59">
        <f t="shared" si="4"/>
        <v>5</v>
      </c>
      <c r="E32" s="59">
        <f t="shared" si="4"/>
        <v>17</v>
      </c>
      <c r="F32" s="59">
        <f t="shared" si="4"/>
        <v>1</v>
      </c>
      <c r="G32" s="59">
        <f t="shared" si="4"/>
        <v>12</v>
      </c>
      <c r="H32" s="59">
        <f t="shared" si="4"/>
        <v>1</v>
      </c>
      <c r="I32" s="59">
        <f t="shared" si="4"/>
        <v>7</v>
      </c>
      <c r="J32" s="59">
        <f t="shared" si="4"/>
        <v>1</v>
      </c>
      <c r="K32" s="59">
        <f t="shared" si="4"/>
        <v>17</v>
      </c>
      <c r="L32" s="59">
        <f t="shared" si="4"/>
        <v>23</v>
      </c>
      <c r="M32" s="59">
        <f t="shared" si="4"/>
        <v>28</v>
      </c>
      <c r="N32" s="59">
        <f t="shared" si="4"/>
        <v>20</v>
      </c>
      <c r="O32" s="59">
        <f t="shared" si="4"/>
        <v>12</v>
      </c>
      <c r="P32" s="59">
        <f t="shared" si="4"/>
        <v>25</v>
      </c>
      <c r="Q32" s="59">
        <f t="shared" si="4"/>
        <v>14</v>
      </c>
      <c r="R32" s="59">
        <f t="shared" si="4"/>
        <v>7</v>
      </c>
      <c r="S32" s="59">
        <f t="shared" si="4"/>
        <v>17</v>
      </c>
      <c r="T32" s="59">
        <f t="shared" si="4"/>
        <v>5</v>
      </c>
      <c r="U32" s="59">
        <f t="shared" si="4"/>
        <v>27</v>
      </c>
      <c r="V32" s="59">
        <f t="shared" si="4"/>
        <v>7</v>
      </c>
      <c r="W32" s="59">
        <f t="shared" si="4"/>
        <v>7</v>
      </c>
      <c r="X32" s="59">
        <f t="shared" si="4"/>
        <v>26</v>
      </c>
      <c r="Y32" s="59">
        <f t="shared" si="4"/>
        <v>20</v>
      </c>
      <c r="Z32" s="59">
        <f t="shared" si="4"/>
        <v>24</v>
      </c>
      <c r="AA32" s="59">
        <f t="shared" si="4"/>
        <v>14</v>
      </c>
      <c r="AB32" s="59">
        <f t="shared" si="4"/>
        <v>7</v>
      </c>
      <c r="AC32" s="60">
        <f t="shared" si="4"/>
        <v>1</v>
      </c>
    </row>
    <row r="33" spans="1:29" ht="15" thickBot="1">
      <c r="A33" s="55" t="s">
        <v>52</v>
      </c>
      <c r="B33" s="61" t="str">
        <f>HLOOKUP(B31,'[1]Qui định xếp loại'!$A$3:$E$4,2,1)</f>
        <v>Tốt</v>
      </c>
      <c r="C33" s="61" t="str">
        <f>HLOOKUP(C31,'[1]Qui định xếp loại'!$A$3:$E$4,2,1)</f>
        <v>Khá</v>
      </c>
      <c r="D33" s="61" t="str">
        <f>HLOOKUP(D31,'[1]Qui định xếp loại'!$A$3:$E$4,2,1)</f>
        <v>Tốt</v>
      </c>
      <c r="E33" s="61" t="str">
        <f>HLOOKUP(E31,'[1]Qui định xếp loại'!$A$3:$E$4,2,1)</f>
        <v>Yếu</v>
      </c>
      <c r="F33" s="61" t="str">
        <f>HLOOKUP(F31,'[1]Qui định xếp loại'!$A$3:$E$4,2,1)</f>
        <v>Tốt</v>
      </c>
      <c r="G33" s="61" t="str">
        <f>HLOOKUP(G31,'[1]Qui định xếp loại'!$A$3:$E$4,2,1)</f>
        <v>Tốt</v>
      </c>
      <c r="H33" s="61" t="str">
        <f>HLOOKUP(H31,'[1]Qui định xếp loại'!$A$3:$E$4,2,1)</f>
        <v>Tốt</v>
      </c>
      <c r="I33" s="61" t="str">
        <f>HLOOKUP(I31,'[1]Qui định xếp loại'!$A$3:$E$4,2,1)</f>
        <v>Tốt</v>
      </c>
      <c r="J33" s="61" t="str">
        <f>HLOOKUP(J31,'[1]Qui định xếp loại'!$A$3:$E$4,2,1)</f>
        <v>Tốt</v>
      </c>
      <c r="K33" s="61" t="str">
        <f>HLOOKUP(K31,'[1]Qui định xếp loại'!$A$3:$E$4,2,1)</f>
        <v>Yếu</v>
      </c>
      <c r="L33" s="61" t="str">
        <f>HLOOKUP(L31,'[1]Qui định xếp loại'!$A$3:$E$4,2,1)</f>
        <v>Tốt</v>
      </c>
      <c r="M33" s="61" t="str">
        <f>HLOOKUP(M31,'[1]Qui định xếp loại'!$A$3:$E$4,2,1)</f>
        <v>Yếu</v>
      </c>
      <c r="N33" s="61" t="str">
        <f>HLOOKUP(N31,'[1]Qui định xếp loại'!$A$3:$E$4,2,1)</f>
        <v>TB</v>
      </c>
      <c r="O33" s="61" t="str">
        <f>HLOOKUP(O31,'[1]Qui định xếp loại'!$A$3:$E$4,2,1)</f>
        <v>Tốt</v>
      </c>
      <c r="P33" s="61" t="str">
        <f>HLOOKUP(P31,'[1]Qui định xếp loại'!$A$3:$E$4,2,1)</f>
        <v>Yếu</v>
      </c>
      <c r="Q33" s="61" t="str">
        <f>HLOOKUP(Q31,'[1]Qui định xếp loại'!$A$3:$E$4,2,1)</f>
        <v>Khá</v>
      </c>
      <c r="R33" s="61" t="str">
        <f>HLOOKUP(R31,'[1]Qui định xếp loại'!$A$3:$E$4,2,1)</f>
        <v>Tốt</v>
      </c>
      <c r="S33" s="61" t="str">
        <f>HLOOKUP(S31,'[1]Qui định xếp loại'!$A$3:$E$4,2,1)</f>
        <v>TB</v>
      </c>
      <c r="T33" s="61" t="str">
        <f>HLOOKUP(T31,'[1]Qui định xếp loại'!$A$3:$E$4,2,1)</f>
        <v>Tốt</v>
      </c>
      <c r="U33" s="61" t="str">
        <f>HLOOKUP(U31,'[1]Qui định xếp loại'!$A$3:$E$4,2,1)</f>
        <v>Yếu</v>
      </c>
      <c r="V33" s="61" t="str">
        <f>HLOOKUP(V31,'[1]Qui định xếp loại'!$A$3:$E$4,2,1)</f>
        <v>Tốt</v>
      </c>
      <c r="W33" s="61" t="str">
        <f>HLOOKUP(W31,'[1]Qui định xếp loại'!$A$3:$E$4,2,1)</f>
        <v>Tốt</v>
      </c>
      <c r="X33" s="61" t="str">
        <f>HLOOKUP(X31,'[1]Qui định xếp loại'!$A$3:$E$4,2,1)</f>
        <v>Tốt</v>
      </c>
      <c r="Y33" s="61" t="str">
        <f>HLOOKUP(Y31,'[1]Qui định xếp loại'!$A$3:$E$4,2,1)</f>
        <v>Tốt</v>
      </c>
      <c r="Z33" s="61" t="str">
        <f>HLOOKUP(Z31,'[1]Qui định xếp loại'!$A$3:$E$4,2,1)</f>
        <v>Tốt</v>
      </c>
      <c r="AA33" s="61" t="str">
        <f>HLOOKUP(AA31,'[1]Qui định xếp loại'!$A$3:$E$4,2,1)</f>
        <v>Tốt</v>
      </c>
      <c r="AB33" s="62" t="str">
        <f>HLOOKUP(AB31,'[1]Qui định xếp loại'!$A$3:$E$4,2,1)</f>
        <v>Tốt</v>
      </c>
      <c r="AC33" s="63" t="str">
        <f>HLOOKUP(AC31,'[1]Qui định xếp loại'!$A$3:$E$4,2,1)</f>
        <v>Tốt</v>
      </c>
    </row>
    <row r="34" ht="1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10">
      <selection activeCell="D21" sqref="D21"/>
    </sheetView>
  </sheetViews>
  <sheetFormatPr defaultColWidth="9.14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9.421875" style="2" customWidth="1"/>
    <col min="5" max="16384" width="9.00390625" style="2" customWidth="1"/>
  </cols>
  <sheetData>
    <row r="1" spans="3:31" ht="18.75">
      <c r="C1" s="85" t="str">
        <f>'GHI ĐIỂM'!A1</f>
        <v>TUẦN THỨ: 13 - TỪ: 13/11/2017 ĐẾN 19/11/2017                                                     LỚP TRỰC: 12B13 - GVCN: LÊ VĂN SƠN</v>
      </c>
      <c r="D1" s="8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3:4" ht="20.25">
      <c r="C2" s="91" t="s">
        <v>65</v>
      </c>
      <c r="D2" s="91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 t="s">
        <v>56</v>
      </c>
    </row>
    <row r="5" spans="1:4" s="3" customFormat="1" ht="15.75" thickTop="1">
      <c r="A5" s="7"/>
      <c r="B5" s="8"/>
      <c r="C5" s="9" t="s">
        <v>2</v>
      </c>
      <c r="D5" s="65" t="s">
        <v>90</v>
      </c>
    </row>
    <row r="6" spans="1:4" s="8" customFormat="1" ht="15">
      <c r="A6" s="7"/>
      <c r="C6" s="10" t="s">
        <v>3</v>
      </c>
      <c r="D6" s="66" t="s">
        <v>68</v>
      </c>
    </row>
    <row r="7" spans="1:4" s="8" customFormat="1" ht="15">
      <c r="A7" s="11"/>
      <c r="C7" s="10" t="s">
        <v>4</v>
      </c>
      <c r="D7" s="66" t="s">
        <v>73</v>
      </c>
    </row>
    <row r="8" spans="1:4" s="8" customFormat="1" ht="15">
      <c r="A8" s="11"/>
      <c r="C8" s="10" t="s">
        <v>5</v>
      </c>
      <c r="D8" s="67" t="s">
        <v>74</v>
      </c>
    </row>
    <row r="9" spans="1:4" s="13" customFormat="1" ht="15">
      <c r="A9" s="12"/>
      <c r="C9" s="10" t="s">
        <v>6</v>
      </c>
      <c r="D9" s="68" t="s">
        <v>75</v>
      </c>
    </row>
    <row r="10" spans="3:4" s="14" customFormat="1" ht="17.25" customHeight="1">
      <c r="C10" s="10" t="s">
        <v>7</v>
      </c>
      <c r="D10" s="69" t="s">
        <v>76</v>
      </c>
    </row>
    <row r="11" spans="1:4" s="3" customFormat="1" ht="17.25" customHeight="1">
      <c r="A11" s="2"/>
      <c r="C11" s="10" t="s">
        <v>8</v>
      </c>
      <c r="D11" s="67" t="s">
        <v>75</v>
      </c>
    </row>
    <row r="12" spans="1:4" s="8" customFormat="1" ht="15">
      <c r="A12" s="11"/>
      <c r="C12" s="10" t="s">
        <v>9</v>
      </c>
      <c r="D12" s="67" t="s">
        <v>91</v>
      </c>
    </row>
    <row r="13" spans="1:4" s="3" customFormat="1" ht="17.25" customHeight="1">
      <c r="A13" s="2"/>
      <c r="C13" s="10" t="s">
        <v>10</v>
      </c>
      <c r="D13" s="70" t="s">
        <v>75</v>
      </c>
    </row>
    <row r="14" spans="1:4" s="3" customFormat="1" ht="17.25" customHeight="1">
      <c r="A14" s="2"/>
      <c r="C14" s="10" t="s">
        <v>11</v>
      </c>
      <c r="D14" s="66" t="s">
        <v>77</v>
      </c>
    </row>
    <row r="15" spans="3:4" ht="14.25">
      <c r="C15" s="10" t="s">
        <v>12</v>
      </c>
      <c r="D15" s="80" t="s">
        <v>86</v>
      </c>
    </row>
    <row r="16" spans="3:4" ht="17.25" customHeight="1">
      <c r="C16" s="10" t="s">
        <v>13</v>
      </c>
      <c r="D16" s="93" t="s">
        <v>92</v>
      </c>
    </row>
    <row r="17" spans="2:4" s="11" customFormat="1" ht="15">
      <c r="B17" s="8"/>
      <c r="C17" s="10" t="s">
        <v>14</v>
      </c>
      <c r="D17" s="66" t="s">
        <v>79</v>
      </c>
    </row>
    <row r="18" spans="3:4" ht="17.25" customHeight="1">
      <c r="C18" s="10" t="s">
        <v>15</v>
      </c>
      <c r="D18" s="67" t="s">
        <v>69</v>
      </c>
    </row>
    <row r="19" spans="3:4" ht="17.25" customHeight="1">
      <c r="C19" s="15" t="s">
        <v>16</v>
      </c>
      <c r="D19" s="67" t="s">
        <v>70</v>
      </c>
    </row>
    <row r="20" spans="3:4" ht="17.25" customHeight="1">
      <c r="C20" s="15" t="s">
        <v>17</v>
      </c>
      <c r="D20" s="67" t="s">
        <v>71</v>
      </c>
    </row>
    <row r="21" spans="3:4" ht="17.25" customHeight="1">
      <c r="C21" s="15" t="s">
        <v>18</v>
      </c>
      <c r="D21" s="66" t="s">
        <v>93</v>
      </c>
    </row>
    <row r="22" spans="3:4" ht="17.25" customHeight="1">
      <c r="C22" s="15" t="s">
        <v>19</v>
      </c>
      <c r="D22" s="79" t="s">
        <v>72</v>
      </c>
    </row>
    <row r="23" spans="3:4" ht="17.25" customHeight="1">
      <c r="C23" s="15" t="s">
        <v>20</v>
      </c>
      <c r="D23" s="71" t="s">
        <v>87</v>
      </c>
    </row>
    <row r="24" spans="3:4" ht="15">
      <c r="C24" s="15" t="s">
        <v>21</v>
      </c>
      <c r="D24" s="67" t="s">
        <v>78</v>
      </c>
    </row>
    <row r="25" spans="3:4" ht="14.25">
      <c r="C25" s="77" t="s">
        <v>22</v>
      </c>
      <c r="D25" s="76" t="s">
        <v>80</v>
      </c>
    </row>
    <row r="26" spans="3:4" ht="17.25" customHeight="1">
      <c r="C26" s="15" t="s">
        <v>23</v>
      </c>
      <c r="D26" s="67" t="s">
        <v>89</v>
      </c>
    </row>
    <row r="27" spans="3:4" ht="14.25">
      <c r="C27" s="15" t="s">
        <v>24</v>
      </c>
      <c r="D27" s="78" t="s">
        <v>81</v>
      </c>
    </row>
    <row r="28" spans="3:4" ht="17.25" customHeight="1">
      <c r="C28" s="15" t="s">
        <v>25</v>
      </c>
      <c r="D28" s="64" t="s">
        <v>82</v>
      </c>
    </row>
    <row r="29" spans="2:4" s="11" customFormat="1" ht="15">
      <c r="B29" s="8"/>
      <c r="C29" s="15" t="s">
        <v>26</v>
      </c>
      <c r="D29" s="79" t="s">
        <v>83</v>
      </c>
    </row>
    <row r="30" spans="2:4" s="11" customFormat="1" ht="15">
      <c r="B30" s="8"/>
      <c r="C30" s="16" t="s">
        <v>27</v>
      </c>
      <c r="D30" s="72" t="s">
        <v>84</v>
      </c>
    </row>
    <row r="31" spans="1:4" s="3" customFormat="1" ht="15">
      <c r="A31" s="17"/>
      <c r="C31" s="15" t="s">
        <v>28</v>
      </c>
      <c r="D31" s="73" t="s">
        <v>85</v>
      </c>
    </row>
    <row r="32" spans="1:4" s="3" customFormat="1" ht="15.75" thickBot="1">
      <c r="A32" s="17"/>
      <c r="C32" s="18" t="s">
        <v>29</v>
      </c>
      <c r="D32" s="74" t="s">
        <v>88</v>
      </c>
    </row>
    <row r="33" ht="13.5" thickTop="1"/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2" t="s">
        <v>57</v>
      </c>
      <c r="B1" s="92"/>
      <c r="C1" s="92"/>
      <c r="D1" s="92"/>
      <c r="E1" s="92"/>
    </row>
    <row r="2" spans="1:5" ht="18">
      <c r="A2" s="21"/>
      <c r="B2" s="21"/>
      <c r="C2" s="21"/>
      <c r="D2" s="21"/>
      <c r="E2" s="21"/>
    </row>
    <row r="3" spans="1:5" ht="14.25">
      <c r="A3" s="22" t="s">
        <v>58</v>
      </c>
      <c r="B3" s="23">
        <v>0</v>
      </c>
      <c r="C3" s="23">
        <v>185</v>
      </c>
      <c r="D3" s="23">
        <v>190</v>
      </c>
      <c r="E3" s="23">
        <v>195</v>
      </c>
    </row>
    <row r="4" spans="1:5" ht="14.25">
      <c r="A4" s="22" t="s">
        <v>59</v>
      </c>
      <c r="B4" s="23" t="s">
        <v>60</v>
      </c>
      <c r="C4" s="24" t="s">
        <v>61</v>
      </c>
      <c r="D4" s="23" t="s">
        <v>62</v>
      </c>
      <c r="E4" s="23" t="s">
        <v>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2017-11-27T01:18:27Z</cp:lastPrinted>
  <dcterms:created xsi:type="dcterms:W3CDTF">2017-09-03T02:57:19Z</dcterms:created>
  <dcterms:modified xsi:type="dcterms:W3CDTF">2017-12-03T08:41:53Z</dcterms:modified>
  <cp:category/>
  <cp:version/>
  <cp:contentType/>
  <cp:contentStatus/>
</cp:coreProperties>
</file>