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1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<sst xmlns="http://schemas.openxmlformats.org/spreadsheetml/2006/main" count="122" uniqueCount="94">
  <si>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</si>
  <si>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</si>
  <si>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</si>
  <si>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</si>
  <si>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</si>
  <si>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</si>
  <si>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</si>
  <si>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</si>
  <si>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</si>
  <si>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</si>
  <si>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</si>
  <si>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</si>
  <si>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</si>
  <si>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</si>
  <si>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</si>
  <si>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</si>
  <si>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</si>
  <si>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</si>
  <si>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</si>
  <si>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</si>
  <si>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</si>
  <si>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</si>
  <si>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</si>
  <si>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</si>
  <si>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</si>
  <si>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</si>
  <si>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</si>
  <si>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</si>
  <si>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</si>
  <si>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</si>
  <si>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</si>
  <si>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</si>
  <si>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</si>
  <si>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</si>
  <si>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</si>
  <si>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</si>
  <si>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</si>
  <si>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</si>
  <si>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</si>
  <si>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</si>
  <si>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</si>
  <si>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</si>
  <si>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</si>
  <si>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</si>
  <si>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</si>
  <si>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</si>
  <si>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</si>
  <si>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</si>
  <si>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</si>
  <si>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</si>
  <si>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</si>
  <si>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</si>
  <si>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</si>
  <si>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</si>
  <si>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</si>
  <si>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</si>
  <si>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</si>
  <si>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</si>
  <si>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</si>
  <si>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</si>
  <si>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</si>
  <si>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</si>
  <si>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</si>
  <si>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</si>
  <si>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</si>
  <si>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PHẦN GHI LỖI I PHẠM</t>
  </si>
  <si>
    <t>TUẦN THỨ: 14 - TỪ: 20/11/2017 ĐẾN 26/11/2017                                                     LỚP TRỰC: 12B14 - GVCN: TRỊNH VĂN ĐƯỜNG</t>
  </si>
  <si>
    <t>T6: 2P; T7: 1P</t>
  </si>
  <si>
    <t>T4: 1P (Dung)</t>
  </si>
  <si>
    <t>T3: 1P (Tiến); T4: 1P (Tươi)</t>
  </si>
  <si>
    <t>T5: 1P (Hùng); T6: 1P (Hùng); T7 lớp ồn, Vệ sinh bẩn</t>
  </si>
  <si>
    <t>T5: 3P (Châu Linh, Sơn, Minh), Huyền đi học muộn</t>
  </si>
  <si>
    <t>T3: 3P; T5: 1P; T6: 3P (Hiển, Lam, Ly), 3 đi học muộn</t>
  </si>
  <si>
    <t>T3: 2P (Đại), Liên Long đi học muộn; T4: 2P (Đại, Khang); T5: 1P (Quỳnh), lớp ồn; T6: 4P (Hương, Ánh, Thùy, Long); T7: 3P (Hà, Trang, Long)</t>
  </si>
  <si>
    <t>T3: 1P (V.Sơn); T6: 2P (H Muil, Thu Thảo); T7: 1P (Danh)</t>
  </si>
  <si>
    <t>T3: 1P (Trường); T4: 3P (Sĩ, Nguyên, Tùng); T5: 1P (Hiếu); T6: 1P (Hiếu), lớp ồn</t>
  </si>
  <si>
    <t>T3: 3P (Trang, Tiên, Q.Anh), 2 không đồng phục; T4: 1P (Trinh); T6: 3P (H.Nhật Linh, Du, Huyền), Trực nhật bẩn; T7: 1P (Huyền)</t>
  </si>
  <si>
    <t>T4: 2P, 1 đi học muộn; T5: 3P; T6: 2 đi học muộn, : 6P; T7: 1P, 1 đi học muộn</t>
  </si>
  <si>
    <t>T3: 2P (Đạt, Liên); T4: 2P (Liên, Tâm); T5: 1P</t>
  </si>
  <si>
    <t>T3: 2P; T5: Trung đi học muộn, 2P (Mạnh, Y Nhúc); T6: 2P; T7: 1P (Sơn)</t>
  </si>
  <si>
    <t>T3: 3P, 1KP; T4: 3P (Phúc, Vani, Khánh); T5: Loan đi học muộn; 2P (Phúc, Vani), Trực nhật bẩn; T6: Trực nhật muộn; T7: 1P, 1KP</t>
  </si>
  <si>
    <t>T5: Phát đi học muộn; T7: 5P</t>
  </si>
  <si>
    <t>T3: 3P (Quân, Hùng, Huyền B); T4: 1P (Phan Đạt); T5: 2P (Hùng, Phan Đạt)</t>
  </si>
  <si>
    <t>T3: 1P; 1KP, lớp ồn; T4: 1KP; T6: 1, lớp ồn; T7: 1P (H Phê Pê)</t>
  </si>
  <si>
    <t>T3: 2P (Nhi, Kiệt), lớp ồn, 2 không sinh hoạt 15' (Thường, Phú); T2: 2P (Minh, Cẩm), lớp ồn; T5: 1P (Kiệt), lớp ồn; T6: 2KP (Kiệt, Thắng); T7: 7P (Hiền, Quyên, Phương, Hằng, Phượng, H Huyên, K.Sơn)</t>
  </si>
  <si>
    <t>T3: 3 không đồng phục (QP); Nam, Sơn, Hiếu đi học muộn; T4: 1P, 1KP; T6: 1P (Hoàng), 3 học sinh đi trễ (vật lí); T7: Hậu, Nam, Hiếu: 15P</t>
  </si>
  <si>
    <t>T3: 1P (Thủy); T5: 1P; T7: 3P</t>
  </si>
  <si>
    <t>Thưởng 30 điểm lđ quét sân trường.</t>
  </si>
  <si>
    <t>T3 Việt đi học muộn; T4: 1 giờ B môn lí (lớp quá ồn ào-Linh mất trật tự); T6: 4KP (Sơn, Đ.Linh, Thùy Trang, Thiện); T7: 2P (Diễm, Oanh)</t>
  </si>
  <si>
    <t>T3: 1P (Hằng); T4: 3P, 3 đi học trễ; T5: 3P (Ni); T6: 4P (My, Phương), 1 bạn sử dụng điện thoại trong giờ SH 15 phút; T7: 3KP (Phượng, K.Anh, Yến)</t>
  </si>
  <si>
    <t>T3: 1P; T4: 1P (San); T6: 4P (Ánh, Huyền, Huy, Hùng); T7: 2P (Huyền, Quỳnh), đề nghị GVCN xem lại thái độ của học trò Lê Khắc Thắng (vật lí); Thưởng 30 điểm lđ quét cầu thang + phòng ôn tập</t>
  </si>
  <si>
    <t>T3: 1 không đồng phục, sĩ số 30/38, 1 giờ B môn toán (một số em không nghiêm túc trong giờ học); T4: 2P (Đ.Hoàng, Vân)</t>
  </si>
  <si>
    <t>T3: 4P (Trúc, Yến, Hậu, Anh); Thương ngủ trong giờ học (GDCD); T5: 1P (Ngọc); T6: 3P (Anh, Tài, Huyền); T7: 2P (Vân, Trúc)</t>
  </si>
  <si>
    <t>T3: 1P (Minh Anh); T4: 4 HS không đồng phục (QP); T4: 1P (Huy); T5: Khang đi học muộn, Dũng không đồng phục; T6: 1P (Minh Anh); T7: 2P (Thùy Ân,...)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</si>
</sst>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5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left" wrapText="1"/>
    </xf>
    <xf numFmtId="0" fontId="2" fillId="0" borderId="0" xfId="0" applyFont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9" fontId="5" fillId="0" borderId="15" xfId="57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18" xfId="0" applyFont="1" applyBorder="1" applyAlignment="1">
      <alignment shrinkToFit="1"/>
    </xf>
    <xf numFmtId="0" fontId="17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9" fontId="13" fillId="0" borderId="15" xfId="57" applyFont="1" applyBorder="1" applyAlignment="1">
      <alignment horizontal="left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7">
      <selection activeCell="AE12" sqref="AE12"/>
    </sheetView>
  </sheetViews>
  <sheetFormatPr defaultColWidth="9.14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89" t="s">
        <v>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2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29" ht="1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" thickTop="1">
      <c r="A4" s="91" t="s">
        <v>1</v>
      </c>
      <c r="B4" s="93" t="s">
        <v>2</v>
      </c>
      <c r="C4" s="85" t="s">
        <v>3</v>
      </c>
      <c r="D4" s="85" t="s">
        <v>4</v>
      </c>
      <c r="E4" s="85" t="s">
        <v>5</v>
      </c>
      <c r="F4" s="85" t="s">
        <v>6</v>
      </c>
      <c r="G4" s="85" t="s">
        <v>7</v>
      </c>
      <c r="H4" s="85" t="s">
        <v>8</v>
      </c>
      <c r="I4" s="85" t="s">
        <v>9</v>
      </c>
      <c r="J4" s="85" t="s">
        <v>10</v>
      </c>
      <c r="K4" s="85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5" t="s">
        <v>18</v>
      </c>
      <c r="S4" s="85" t="s">
        <v>19</v>
      </c>
      <c r="T4" s="85" t="s">
        <v>20</v>
      </c>
      <c r="U4" s="85" t="s">
        <v>21</v>
      </c>
      <c r="V4" s="85" t="s">
        <v>22</v>
      </c>
      <c r="W4" s="85" t="s">
        <v>23</v>
      </c>
      <c r="X4" s="85" t="s">
        <v>24</v>
      </c>
      <c r="Y4" s="85" t="s">
        <v>25</v>
      </c>
      <c r="Z4" s="85" t="s">
        <v>26</v>
      </c>
      <c r="AA4" s="85" t="s">
        <v>27</v>
      </c>
      <c r="AB4" s="85" t="s">
        <v>28</v>
      </c>
      <c r="AC4" s="87" t="s">
        <v>29</v>
      </c>
    </row>
    <row r="5" spans="1:29" ht="15" thickBot="1">
      <c r="A5" s="92"/>
      <c r="B5" s="94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8"/>
    </row>
    <row r="6" spans="1:29" ht="15" customHeight="1" thickTop="1">
      <c r="A6" s="27" t="s">
        <v>30</v>
      </c>
      <c r="B6" s="28">
        <v>-32</v>
      </c>
      <c r="C6" s="29">
        <v>-20</v>
      </c>
      <c r="D6" s="29">
        <v>-5</v>
      </c>
      <c r="E6" s="29">
        <v>-9</v>
      </c>
      <c r="F6" s="29">
        <v>-3</v>
      </c>
      <c r="G6" s="29">
        <v>-21</v>
      </c>
      <c r="H6" s="29">
        <v>-1</v>
      </c>
      <c r="I6" s="29">
        <v>-7</v>
      </c>
      <c r="J6" s="29">
        <v>-5</v>
      </c>
      <c r="K6" s="29">
        <v>-13</v>
      </c>
      <c r="L6" s="29">
        <v>-6</v>
      </c>
      <c r="M6" s="29">
        <v>-6</v>
      </c>
      <c r="N6" s="29">
        <v>-16</v>
      </c>
      <c r="O6" s="29">
        <v>-8</v>
      </c>
      <c r="P6" s="29">
        <v>-8</v>
      </c>
      <c r="Q6" s="29">
        <v>-13</v>
      </c>
      <c r="R6" s="29">
        <v>-2</v>
      </c>
      <c r="S6" s="30">
        <v>-24</v>
      </c>
      <c r="T6" s="30">
        <v>-10</v>
      </c>
      <c r="U6" s="31">
        <v>-22</v>
      </c>
      <c r="V6" s="31">
        <v>-7</v>
      </c>
      <c r="W6" s="31"/>
      <c r="X6" s="31">
        <v>-19</v>
      </c>
      <c r="Y6" s="31">
        <v>-40</v>
      </c>
      <c r="Z6" s="29">
        <v>-5</v>
      </c>
      <c r="AA6" s="29">
        <v>-4</v>
      </c>
      <c r="AB6" s="29">
        <v>-2</v>
      </c>
      <c r="AC6" s="32"/>
    </row>
    <row r="7" spans="1:29" ht="15" customHeight="1">
      <c r="A7" s="33" t="s">
        <v>31</v>
      </c>
      <c r="B7" s="34"/>
      <c r="C7" s="31"/>
      <c r="D7" s="31"/>
      <c r="E7" s="31"/>
      <c r="F7" s="31"/>
      <c r="G7" s="31">
        <v>-40</v>
      </c>
      <c r="H7" s="31"/>
      <c r="I7" s="31"/>
      <c r="J7" s="31"/>
      <c r="K7" s="31"/>
      <c r="L7" s="31"/>
      <c r="M7" s="31"/>
      <c r="N7" s="31"/>
      <c r="O7" s="31"/>
      <c r="P7" s="31">
        <v>-20</v>
      </c>
      <c r="Q7" s="31"/>
      <c r="R7" s="31"/>
      <c r="S7" s="35"/>
      <c r="T7" s="35"/>
      <c r="U7" s="31"/>
      <c r="V7" s="31"/>
      <c r="W7" s="31"/>
      <c r="X7" s="31"/>
      <c r="Y7" s="31"/>
      <c r="Z7" s="31"/>
      <c r="AA7" s="31"/>
      <c r="AB7" s="31">
        <v>-20</v>
      </c>
      <c r="AC7" s="36"/>
    </row>
    <row r="8" spans="1:29" ht="15" customHeight="1">
      <c r="A8" s="37" t="s">
        <v>32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>
        <v>-9</v>
      </c>
      <c r="Q8" s="31"/>
      <c r="R8" s="31"/>
      <c r="S8" s="35"/>
      <c r="T8" s="35"/>
      <c r="U8" s="31"/>
      <c r="V8" s="31">
        <v>-8</v>
      </c>
      <c r="W8" s="31"/>
      <c r="X8" s="31">
        <v>-6</v>
      </c>
      <c r="Y8" s="31">
        <v>-2</v>
      </c>
      <c r="Z8" s="31"/>
      <c r="AA8" s="31"/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>
        <v>-10</v>
      </c>
      <c r="W9" s="31"/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>
        <v>-5</v>
      </c>
      <c r="M13" s="31"/>
      <c r="N13" s="31">
        <v>-5</v>
      </c>
      <c r="O13" s="31"/>
      <c r="P13" s="31"/>
      <c r="Q13" s="31"/>
      <c r="R13" s="31"/>
      <c r="S13" s="35"/>
      <c r="T13" s="35"/>
      <c r="U13" s="31">
        <v>-19</v>
      </c>
      <c r="V13" s="31"/>
      <c r="W13" s="31"/>
      <c r="X13" s="31">
        <v>-6</v>
      </c>
      <c r="Y13" s="31"/>
      <c r="Z13" s="31"/>
      <c r="AA13" s="31"/>
      <c r="AB13" s="31">
        <v>-5</v>
      </c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64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>
        <v>-20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22.5" customHeight="1">
      <c r="A18" s="33" t="s">
        <v>54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53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41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v>-2</v>
      </c>
      <c r="P20" s="31"/>
      <c r="Q20" s="31"/>
      <c r="R20" s="31"/>
      <c r="S20" s="35"/>
      <c r="T20" s="35">
        <v>-2</v>
      </c>
      <c r="U20" s="31"/>
      <c r="V20" s="31"/>
      <c r="W20" s="31"/>
      <c r="X20" s="31"/>
      <c r="Y20" s="31"/>
      <c r="Z20" s="31"/>
      <c r="AA20" s="31"/>
      <c r="AB20" s="31"/>
      <c r="AC20" s="36"/>
    </row>
    <row r="21" spans="1:29" ht="15" customHeight="1">
      <c r="A21" s="39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42</v>
      </c>
      <c r="B23" s="56">
        <f>100+SUM(B6:B22)</f>
        <v>48</v>
      </c>
      <c r="C23" s="56">
        <f aca="true" t="shared" si="0" ref="C23:Y23">100+SUM(C6:C22)</f>
        <v>80</v>
      </c>
      <c r="D23" s="56">
        <f t="shared" si="0"/>
        <v>95</v>
      </c>
      <c r="E23" s="56">
        <f t="shared" si="0"/>
        <v>91</v>
      </c>
      <c r="F23" s="56">
        <f t="shared" si="0"/>
        <v>97</v>
      </c>
      <c r="G23" s="56">
        <f t="shared" si="0"/>
        <v>39</v>
      </c>
      <c r="H23" s="56">
        <f t="shared" si="0"/>
        <v>99</v>
      </c>
      <c r="I23" s="56">
        <f t="shared" si="0"/>
        <v>93</v>
      </c>
      <c r="J23" s="56">
        <f t="shared" si="0"/>
        <v>95</v>
      </c>
      <c r="K23" s="56">
        <f t="shared" si="0"/>
        <v>87</v>
      </c>
      <c r="L23" s="56">
        <f t="shared" si="0"/>
        <v>89</v>
      </c>
      <c r="M23" s="56">
        <f t="shared" si="0"/>
        <v>94</v>
      </c>
      <c r="N23" s="56">
        <f t="shared" si="0"/>
        <v>79</v>
      </c>
      <c r="O23" s="56">
        <f t="shared" si="0"/>
        <v>90</v>
      </c>
      <c r="P23" s="56">
        <f t="shared" si="0"/>
        <v>63</v>
      </c>
      <c r="Q23" s="56">
        <f t="shared" si="0"/>
        <v>87</v>
      </c>
      <c r="R23" s="56">
        <f t="shared" si="0"/>
        <v>98</v>
      </c>
      <c r="S23" s="56">
        <f t="shared" si="0"/>
        <v>76</v>
      </c>
      <c r="T23" s="56">
        <f t="shared" si="0"/>
        <v>88</v>
      </c>
      <c r="U23" s="56">
        <f t="shared" si="0"/>
        <v>59</v>
      </c>
      <c r="V23" s="56">
        <f t="shared" si="0"/>
        <v>75</v>
      </c>
      <c r="W23" s="56">
        <f t="shared" si="0"/>
        <v>100</v>
      </c>
      <c r="X23" s="56">
        <f t="shared" si="0"/>
        <v>69</v>
      </c>
      <c r="Y23" s="56">
        <f t="shared" si="0"/>
        <v>58</v>
      </c>
      <c r="Z23" s="56">
        <f>100+SUM(Z6:Z22)</f>
        <v>95</v>
      </c>
      <c r="AA23" s="56">
        <f>100+SUM(AA6:AA22)</f>
        <v>96</v>
      </c>
      <c r="AB23" s="56">
        <f>100+SUM(AB6:AB22)</f>
        <v>73</v>
      </c>
      <c r="AC23" s="1">
        <f>100+SUM(AC6:AC22)</f>
        <v>100</v>
      </c>
    </row>
    <row r="24" spans="1:29" ht="15" thickTop="1">
      <c r="A24" s="27" t="s">
        <v>43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4.25">
      <c r="A25" s="37" t="s">
        <v>44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>
        <v>-5</v>
      </c>
      <c r="T25" s="35"/>
      <c r="U25" s="31"/>
      <c r="V25" s="31"/>
      <c r="W25" s="31"/>
      <c r="X25" s="31"/>
      <c r="Y25" s="31">
        <v>-5</v>
      </c>
      <c r="Z25" s="31"/>
      <c r="AA25" s="31"/>
      <c r="AB25" s="31"/>
      <c r="AC25" s="36"/>
    </row>
    <row r="26" spans="1:29" ht="14.25">
      <c r="A26" s="37" t="s">
        <v>45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/>
      <c r="T26" s="35"/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" thickBot="1">
      <c r="A27" s="39" t="s">
        <v>46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47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100</v>
      </c>
      <c r="E28" s="56">
        <f t="shared" si="1"/>
        <v>100</v>
      </c>
      <c r="F28" s="56">
        <f t="shared" si="1"/>
        <v>100</v>
      </c>
      <c r="G28" s="56">
        <f t="shared" si="1"/>
        <v>100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100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100</v>
      </c>
      <c r="Q28" s="56">
        <f t="shared" si="1"/>
        <v>100</v>
      </c>
      <c r="R28" s="56">
        <f t="shared" si="1"/>
        <v>100</v>
      </c>
      <c r="S28" s="56">
        <f t="shared" si="1"/>
        <v>95</v>
      </c>
      <c r="T28" s="56">
        <f t="shared" si="1"/>
        <v>100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95</v>
      </c>
      <c r="Z28" s="56">
        <f>100+SUM(Z24:Z27)</f>
        <v>100</v>
      </c>
      <c r="AA28" s="56">
        <f>100+SUM(AA24:AA27)</f>
        <v>100</v>
      </c>
      <c r="AB28" s="56">
        <f>100+SUM(AB24:AB27)</f>
        <v>100</v>
      </c>
      <c r="AC28" s="1">
        <f>100+SUM(AC24:AC27)</f>
        <v>100</v>
      </c>
    </row>
    <row r="29" spans="1:29" ht="15.75" thickBot="1" thickTop="1">
      <c r="A29" s="51" t="s">
        <v>48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>
        <v>30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0">
        <v>30</v>
      </c>
    </row>
    <row r="30" spans="1:29" ht="22.5" thickBot="1" thickTop="1">
      <c r="A30" s="49" t="s">
        <v>49</v>
      </c>
      <c r="B30" s="57">
        <f>SUM(B23,B28)</f>
        <v>148</v>
      </c>
      <c r="C30" s="57">
        <f aca="true" t="shared" si="2" ref="C30:AC30">SUM(C23,C28)</f>
        <v>180</v>
      </c>
      <c r="D30" s="57">
        <f t="shared" si="2"/>
        <v>195</v>
      </c>
      <c r="E30" s="57">
        <f t="shared" si="2"/>
        <v>191</v>
      </c>
      <c r="F30" s="57">
        <f t="shared" si="2"/>
        <v>197</v>
      </c>
      <c r="G30" s="57">
        <f t="shared" si="2"/>
        <v>139</v>
      </c>
      <c r="H30" s="57">
        <f t="shared" si="2"/>
        <v>199</v>
      </c>
      <c r="I30" s="57">
        <f t="shared" si="2"/>
        <v>193</v>
      </c>
      <c r="J30" s="57">
        <f t="shared" si="2"/>
        <v>195</v>
      </c>
      <c r="K30" s="57">
        <f t="shared" si="2"/>
        <v>187</v>
      </c>
      <c r="L30" s="57">
        <f t="shared" si="2"/>
        <v>189</v>
      </c>
      <c r="M30" s="57">
        <f t="shared" si="2"/>
        <v>194</v>
      </c>
      <c r="N30" s="57">
        <f t="shared" si="2"/>
        <v>179</v>
      </c>
      <c r="O30" s="57">
        <f t="shared" si="2"/>
        <v>190</v>
      </c>
      <c r="P30" s="57">
        <f t="shared" si="2"/>
        <v>163</v>
      </c>
      <c r="Q30" s="57">
        <f t="shared" si="2"/>
        <v>187</v>
      </c>
      <c r="R30" s="57">
        <f t="shared" si="2"/>
        <v>198</v>
      </c>
      <c r="S30" s="57">
        <f t="shared" si="2"/>
        <v>171</v>
      </c>
      <c r="T30" s="57">
        <f t="shared" si="2"/>
        <v>188</v>
      </c>
      <c r="U30" s="57">
        <f t="shared" si="2"/>
        <v>159</v>
      </c>
      <c r="V30" s="57">
        <f t="shared" si="2"/>
        <v>175</v>
      </c>
      <c r="W30" s="57">
        <f t="shared" si="2"/>
        <v>200</v>
      </c>
      <c r="X30" s="57">
        <f t="shared" si="2"/>
        <v>169</v>
      </c>
      <c r="Y30" s="57">
        <f t="shared" si="2"/>
        <v>153</v>
      </c>
      <c r="Z30" s="57">
        <f t="shared" si="2"/>
        <v>195</v>
      </c>
      <c r="AA30" s="57">
        <f t="shared" si="2"/>
        <v>196</v>
      </c>
      <c r="AB30" s="57">
        <f t="shared" si="2"/>
        <v>173</v>
      </c>
      <c r="AC30" s="58">
        <f t="shared" si="2"/>
        <v>200</v>
      </c>
    </row>
    <row r="31" spans="1:29" ht="22.5" thickBot="1" thickTop="1">
      <c r="A31" s="49" t="s">
        <v>50</v>
      </c>
      <c r="B31" s="56">
        <f>SUM(B23,B28,B29)</f>
        <v>148</v>
      </c>
      <c r="C31" s="56">
        <f aca="true" t="shared" si="3" ref="C31:AC31">SUM(C23,C28,C29)</f>
        <v>180</v>
      </c>
      <c r="D31" s="56">
        <f t="shared" si="3"/>
        <v>195</v>
      </c>
      <c r="E31" s="56">
        <f t="shared" si="3"/>
        <v>191</v>
      </c>
      <c r="F31" s="56">
        <f t="shared" si="3"/>
        <v>197</v>
      </c>
      <c r="G31" s="56">
        <f t="shared" si="3"/>
        <v>139</v>
      </c>
      <c r="H31" s="56">
        <f t="shared" si="3"/>
        <v>199</v>
      </c>
      <c r="I31" s="56">
        <f t="shared" si="3"/>
        <v>193</v>
      </c>
      <c r="J31" s="56">
        <f t="shared" si="3"/>
        <v>195</v>
      </c>
      <c r="K31" s="56">
        <f t="shared" si="3"/>
        <v>187</v>
      </c>
      <c r="L31" s="56">
        <f t="shared" si="3"/>
        <v>189</v>
      </c>
      <c r="M31" s="56">
        <f t="shared" si="3"/>
        <v>194</v>
      </c>
      <c r="N31" s="56">
        <f t="shared" si="3"/>
        <v>179</v>
      </c>
      <c r="O31" s="56">
        <f t="shared" si="3"/>
        <v>220</v>
      </c>
      <c r="P31" s="56">
        <f t="shared" si="3"/>
        <v>163</v>
      </c>
      <c r="Q31" s="56">
        <f t="shared" si="3"/>
        <v>187</v>
      </c>
      <c r="R31" s="56">
        <f t="shared" si="3"/>
        <v>198</v>
      </c>
      <c r="S31" s="56">
        <f t="shared" si="3"/>
        <v>171</v>
      </c>
      <c r="T31" s="56">
        <f t="shared" si="3"/>
        <v>188</v>
      </c>
      <c r="U31" s="56">
        <f t="shared" si="3"/>
        <v>159</v>
      </c>
      <c r="V31" s="56">
        <f t="shared" si="3"/>
        <v>175</v>
      </c>
      <c r="W31" s="56">
        <f t="shared" si="3"/>
        <v>200</v>
      </c>
      <c r="X31" s="56">
        <f t="shared" si="3"/>
        <v>169</v>
      </c>
      <c r="Y31" s="56">
        <f t="shared" si="3"/>
        <v>153</v>
      </c>
      <c r="Z31" s="56">
        <f t="shared" si="3"/>
        <v>195</v>
      </c>
      <c r="AA31" s="56">
        <f t="shared" si="3"/>
        <v>196</v>
      </c>
      <c r="AB31" s="56">
        <f t="shared" si="3"/>
        <v>173</v>
      </c>
      <c r="AC31" s="1">
        <f t="shared" si="3"/>
        <v>230</v>
      </c>
    </row>
    <row r="32" spans="1:29" ht="15" thickTop="1">
      <c r="A32" s="54" t="s">
        <v>51</v>
      </c>
      <c r="B32" s="59">
        <f>RANK(B30,$B$30:$AC$30)</f>
        <v>27</v>
      </c>
      <c r="C32" s="59">
        <f aca="true" t="shared" si="4" ref="C32:AC32">RANK(C30,$B$30:$AC$30)</f>
        <v>18</v>
      </c>
      <c r="D32" s="59">
        <f t="shared" si="4"/>
        <v>7</v>
      </c>
      <c r="E32" s="59">
        <f t="shared" si="4"/>
        <v>12</v>
      </c>
      <c r="F32" s="59">
        <f t="shared" si="4"/>
        <v>5</v>
      </c>
      <c r="G32" s="59">
        <f t="shared" si="4"/>
        <v>28</v>
      </c>
      <c r="H32" s="59">
        <f t="shared" si="4"/>
        <v>3</v>
      </c>
      <c r="I32" s="59">
        <f t="shared" si="4"/>
        <v>11</v>
      </c>
      <c r="J32" s="59">
        <f t="shared" si="4"/>
        <v>7</v>
      </c>
      <c r="K32" s="59">
        <f t="shared" si="4"/>
        <v>16</v>
      </c>
      <c r="L32" s="59">
        <f t="shared" si="4"/>
        <v>14</v>
      </c>
      <c r="M32" s="59">
        <f t="shared" si="4"/>
        <v>10</v>
      </c>
      <c r="N32" s="59">
        <f t="shared" si="4"/>
        <v>19</v>
      </c>
      <c r="O32" s="59">
        <f t="shared" si="4"/>
        <v>13</v>
      </c>
      <c r="P32" s="59">
        <f t="shared" si="4"/>
        <v>24</v>
      </c>
      <c r="Q32" s="59">
        <f t="shared" si="4"/>
        <v>16</v>
      </c>
      <c r="R32" s="59">
        <f t="shared" si="4"/>
        <v>4</v>
      </c>
      <c r="S32" s="59">
        <f t="shared" si="4"/>
        <v>22</v>
      </c>
      <c r="T32" s="59">
        <f t="shared" si="4"/>
        <v>15</v>
      </c>
      <c r="U32" s="59">
        <f t="shared" si="4"/>
        <v>25</v>
      </c>
      <c r="V32" s="59">
        <f t="shared" si="4"/>
        <v>20</v>
      </c>
      <c r="W32" s="59">
        <f t="shared" si="4"/>
        <v>1</v>
      </c>
      <c r="X32" s="59">
        <f t="shared" si="4"/>
        <v>23</v>
      </c>
      <c r="Y32" s="59">
        <f t="shared" si="4"/>
        <v>26</v>
      </c>
      <c r="Z32" s="59">
        <f t="shared" si="4"/>
        <v>7</v>
      </c>
      <c r="AA32" s="59">
        <f t="shared" si="4"/>
        <v>6</v>
      </c>
      <c r="AB32" s="59">
        <f t="shared" si="4"/>
        <v>21</v>
      </c>
      <c r="AC32" s="60">
        <f t="shared" si="4"/>
        <v>1</v>
      </c>
    </row>
    <row r="33" spans="1:29" ht="15" thickBot="1">
      <c r="A33" s="55" t="s">
        <v>52</v>
      </c>
      <c r="B33" s="61" t="str">
        <f>HLOOKUP(B31,'[1]Qui định xếp loại'!$A$3:$E$4,2,1)</f>
        <v>Yếu</v>
      </c>
      <c r="C33" s="61" t="str">
        <f>HLOOKUP(C31,'[1]Qui định xếp loại'!$A$3:$E$4,2,1)</f>
        <v>Yếu</v>
      </c>
      <c r="D33" s="61" t="str">
        <f>HLOOKUP(D31,'[1]Qui định xếp loại'!$A$3:$E$4,2,1)</f>
        <v>Tốt</v>
      </c>
      <c r="E33" s="61" t="str">
        <f>HLOOKUP(E31,'[1]Qui định xếp loại'!$A$3:$E$4,2,1)</f>
        <v>Khá</v>
      </c>
      <c r="F33" s="61" t="str">
        <f>HLOOKUP(F31,'[1]Qui định xếp loại'!$A$3:$E$4,2,1)</f>
        <v>Tốt</v>
      </c>
      <c r="G33" s="61" t="str">
        <f>HLOOKUP(G31,'[1]Qui định xếp loại'!$A$3:$E$4,2,1)</f>
        <v>Yếu</v>
      </c>
      <c r="H33" s="61" t="str">
        <f>HLOOKUP(H31,'[1]Qui định xếp loại'!$A$3:$E$4,2,1)</f>
        <v>Tốt</v>
      </c>
      <c r="I33" s="61" t="str">
        <f>HLOOKUP(I31,'[1]Qui định xếp loại'!$A$3:$E$4,2,1)</f>
        <v>Khá</v>
      </c>
      <c r="J33" s="61" t="str">
        <f>HLOOKUP(J31,'[1]Qui định xếp loại'!$A$3:$E$4,2,1)</f>
        <v>Tốt</v>
      </c>
      <c r="K33" s="61" t="str">
        <f>HLOOKUP(K31,'[1]Qui định xếp loại'!$A$3:$E$4,2,1)</f>
        <v>TB</v>
      </c>
      <c r="L33" s="61" t="str">
        <f>HLOOKUP(L31,'[1]Qui định xếp loại'!$A$3:$E$4,2,1)</f>
        <v>TB</v>
      </c>
      <c r="M33" s="61" t="str">
        <f>HLOOKUP(M31,'[1]Qui định xếp loại'!$A$3:$E$4,2,1)</f>
        <v>Khá</v>
      </c>
      <c r="N33" s="61" t="str">
        <f>HLOOKUP(N31,'[1]Qui định xếp loại'!$A$3:$E$4,2,1)</f>
        <v>Yếu</v>
      </c>
      <c r="O33" s="61" t="str">
        <f>HLOOKUP(O31,'[1]Qui định xếp loại'!$A$3:$E$4,2,1)</f>
        <v>Tốt</v>
      </c>
      <c r="P33" s="61" t="str">
        <f>HLOOKUP(P31,'[1]Qui định xếp loại'!$A$3:$E$4,2,1)</f>
        <v>Yếu</v>
      </c>
      <c r="Q33" s="61" t="str">
        <f>HLOOKUP(Q31,'[1]Qui định xếp loại'!$A$3:$E$4,2,1)</f>
        <v>TB</v>
      </c>
      <c r="R33" s="61" t="str">
        <f>HLOOKUP(R31,'[1]Qui định xếp loại'!$A$3:$E$4,2,1)</f>
        <v>Tốt</v>
      </c>
      <c r="S33" s="61" t="str">
        <f>HLOOKUP(S31,'[1]Qui định xếp loại'!$A$3:$E$4,2,1)</f>
        <v>Yếu</v>
      </c>
      <c r="T33" s="61" t="str">
        <f>HLOOKUP(T31,'[1]Qui định xếp loại'!$A$3:$E$4,2,1)</f>
        <v>TB</v>
      </c>
      <c r="U33" s="61" t="str">
        <f>HLOOKUP(U31,'[1]Qui định xếp loại'!$A$3:$E$4,2,1)</f>
        <v>Yếu</v>
      </c>
      <c r="V33" s="61" t="str">
        <f>HLOOKUP(V31,'[1]Qui định xếp loại'!$A$3:$E$4,2,1)</f>
        <v>Yếu</v>
      </c>
      <c r="W33" s="61" t="str">
        <f>HLOOKUP(W31,'[1]Qui định xếp loại'!$A$3:$E$4,2,1)</f>
        <v>Tốt</v>
      </c>
      <c r="X33" s="61" t="str">
        <f>HLOOKUP(X31,'[1]Qui định xếp loại'!$A$3:$E$4,2,1)</f>
        <v>Yếu</v>
      </c>
      <c r="Y33" s="61" t="str">
        <f>HLOOKUP(Y31,'[1]Qui định xếp loại'!$A$3:$E$4,2,1)</f>
        <v>Yếu</v>
      </c>
      <c r="Z33" s="61" t="str">
        <f>HLOOKUP(Z31,'[1]Qui định xếp loại'!$A$3:$E$4,2,1)</f>
        <v>Tốt</v>
      </c>
      <c r="AA33" s="61" t="str">
        <f>HLOOKUP(AA31,'[1]Qui định xếp loại'!$A$3:$E$4,2,1)</f>
        <v>Tốt</v>
      </c>
      <c r="AB33" s="62" t="str">
        <f>HLOOKUP(AB31,'[1]Qui định xếp loại'!$A$3:$E$4,2,1)</f>
        <v>Yếu</v>
      </c>
      <c r="AC33" s="63" t="str">
        <f>HLOOKUP(AC31,'[1]Qui định xếp loại'!$A$3:$E$4,2,1)</f>
        <v>Tốt</v>
      </c>
    </row>
    <row r="34" ht="15" thickTop="1"/>
  </sheetData>
  <sheetProtection password="D690" sheet="1"/>
  <mergeCells count="31"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U4:U5"/>
    <mergeCell ref="V4:V5"/>
    <mergeCell ref="W4:W5"/>
    <mergeCell ref="X4:X5"/>
    <mergeCell ref="Y4:Y5"/>
    <mergeCell ref="Z4:Z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="130" zoomScaleNormal="130" zoomScalePageLayoutView="0" workbookViewId="0" topLeftCell="B16">
      <selection activeCell="D30" sqref="D30"/>
    </sheetView>
  </sheetViews>
  <sheetFormatPr defaultColWidth="9.14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19.421875" style="2" customWidth="1"/>
    <col min="5" max="16384" width="9.00390625" style="2" customWidth="1"/>
  </cols>
  <sheetData>
    <row r="1" spans="3:31" ht="18.75">
      <c r="C1" s="89" t="str">
        <f>'GHI ĐIỂM'!A1</f>
        <v>TUẦN THỨ: 14 - TỪ: 20/11/2017 ĐẾN 26/11/2017                                                     LỚP TRỰC: 12B14 - GVCN: TRỊNH VĂN ĐƯỜNG</v>
      </c>
      <c r="D1" s="89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3:4" ht="20.25">
      <c r="C2" s="95" t="s">
        <v>65</v>
      </c>
      <c r="D2" s="95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 t="s">
        <v>56</v>
      </c>
    </row>
    <row r="5" spans="1:4" s="3" customFormat="1" ht="15.75" thickTop="1">
      <c r="A5" s="7"/>
      <c r="B5" s="8"/>
      <c r="C5" s="9" t="s">
        <v>2</v>
      </c>
      <c r="D5" s="78" t="s">
        <v>89</v>
      </c>
    </row>
    <row r="6" spans="1:4" s="8" customFormat="1" ht="15">
      <c r="A6" s="7"/>
      <c r="C6" s="9" t="s">
        <v>3</v>
      </c>
      <c r="D6" s="65" t="s">
        <v>77</v>
      </c>
    </row>
    <row r="7" spans="1:4" s="8" customFormat="1" ht="15">
      <c r="A7" s="11"/>
      <c r="C7" s="10" t="s">
        <v>4</v>
      </c>
      <c r="D7" s="66" t="s">
        <v>78</v>
      </c>
    </row>
    <row r="8" spans="1:4" s="8" customFormat="1" ht="15">
      <c r="A8" s="11"/>
      <c r="C8" s="10" t="s">
        <v>5</v>
      </c>
      <c r="D8" s="67" t="s">
        <v>79</v>
      </c>
    </row>
    <row r="9" spans="1:4" s="13" customFormat="1" ht="15">
      <c r="A9" s="12"/>
      <c r="C9" s="10" t="s">
        <v>6</v>
      </c>
      <c r="D9" s="68" t="s">
        <v>67</v>
      </c>
    </row>
    <row r="10" spans="3:4" s="14" customFormat="1" ht="17.25" customHeight="1">
      <c r="C10" s="10" t="s">
        <v>7</v>
      </c>
      <c r="D10" s="69" t="s">
        <v>80</v>
      </c>
    </row>
    <row r="11" spans="1:4" s="3" customFormat="1" ht="17.25" customHeight="1">
      <c r="A11" s="2"/>
      <c r="C11" s="10" t="s">
        <v>8</v>
      </c>
      <c r="D11" s="67" t="s">
        <v>68</v>
      </c>
    </row>
    <row r="12" spans="1:4" s="8" customFormat="1" ht="15">
      <c r="A12" s="11"/>
      <c r="C12" s="10" t="s">
        <v>9</v>
      </c>
      <c r="D12" s="67" t="s">
        <v>81</v>
      </c>
    </row>
    <row r="13" spans="1:4" s="3" customFormat="1" ht="17.25" customHeight="1">
      <c r="A13" s="2"/>
      <c r="C13" s="10" t="s">
        <v>10</v>
      </c>
      <c r="D13" s="70" t="s">
        <v>71</v>
      </c>
    </row>
    <row r="14" spans="1:4" s="3" customFormat="1" ht="17.25" customHeight="1">
      <c r="A14" s="2"/>
      <c r="C14" s="10" t="s">
        <v>11</v>
      </c>
      <c r="D14" s="66" t="s">
        <v>72</v>
      </c>
    </row>
    <row r="15" spans="3:4" ht="14.25">
      <c r="C15" s="10" t="s">
        <v>12</v>
      </c>
      <c r="D15" s="75" t="s">
        <v>75</v>
      </c>
    </row>
    <row r="16" spans="3:4" ht="17.25" customHeight="1">
      <c r="C16" s="76" t="s">
        <v>13</v>
      </c>
      <c r="D16" s="77" t="s">
        <v>82</v>
      </c>
    </row>
    <row r="17" spans="2:4" s="11" customFormat="1" ht="15">
      <c r="B17" s="8"/>
      <c r="C17" s="10" t="s">
        <v>14</v>
      </c>
      <c r="D17" s="73" t="s">
        <v>73</v>
      </c>
    </row>
    <row r="18" spans="3:4" ht="14.25">
      <c r="C18" s="10" t="s">
        <v>15</v>
      </c>
      <c r="D18" s="83" t="s">
        <v>90</v>
      </c>
    </row>
    <row r="19" spans="3:4" ht="17.25" customHeight="1">
      <c r="C19" s="15" t="s">
        <v>16</v>
      </c>
      <c r="D19" s="67" t="s">
        <v>76</v>
      </c>
    </row>
    <row r="20" spans="3:4" ht="17.25" customHeight="1">
      <c r="C20" s="15" t="s">
        <v>17</v>
      </c>
      <c r="D20" s="67" t="s">
        <v>83</v>
      </c>
    </row>
    <row r="21" spans="3:4" ht="17.25" customHeight="1">
      <c r="C21" s="15" t="s">
        <v>18</v>
      </c>
      <c r="D21" s="66" t="s">
        <v>69</v>
      </c>
    </row>
    <row r="22" spans="3:4" ht="17.25" customHeight="1">
      <c r="C22" s="15" t="s">
        <v>19</v>
      </c>
      <c r="D22" s="74" t="s">
        <v>88</v>
      </c>
    </row>
    <row r="23" spans="3:4" ht="17.25" customHeight="1">
      <c r="C23" s="15" t="s">
        <v>20</v>
      </c>
      <c r="D23" s="79" t="s">
        <v>92</v>
      </c>
    </row>
    <row r="24" spans="3:4" ht="14.25">
      <c r="C24" s="15" t="s">
        <v>21</v>
      </c>
      <c r="D24" s="84" t="s">
        <v>84</v>
      </c>
    </row>
    <row r="25" spans="3:4" ht="14.25">
      <c r="C25" s="15" t="s">
        <v>22</v>
      </c>
      <c r="D25" s="82" t="s">
        <v>93</v>
      </c>
    </row>
    <row r="26" spans="3:4" ht="17.25" customHeight="1">
      <c r="C26" s="15" t="s">
        <v>23</v>
      </c>
      <c r="D26" s="67"/>
    </row>
    <row r="27" spans="3:4" ht="15">
      <c r="C27" s="15" t="s">
        <v>24</v>
      </c>
      <c r="D27" s="67" t="s">
        <v>85</v>
      </c>
    </row>
    <row r="28" spans="3:4" ht="17.25" customHeight="1">
      <c r="C28" s="15" t="s">
        <v>25</v>
      </c>
      <c r="D28" s="73" t="s">
        <v>91</v>
      </c>
    </row>
    <row r="29" spans="2:4" s="11" customFormat="1" ht="15">
      <c r="B29" s="3"/>
      <c r="C29" s="15" t="s">
        <v>26</v>
      </c>
      <c r="D29" s="64" t="s">
        <v>86</v>
      </c>
    </row>
    <row r="30" spans="2:5" s="11" customFormat="1" ht="15">
      <c r="B30" s="8"/>
      <c r="C30" s="16" t="s">
        <v>27</v>
      </c>
      <c r="D30" s="71" t="s">
        <v>74</v>
      </c>
      <c r="E30" s="8"/>
    </row>
    <row r="31" spans="1:4" s="3" customFormat="1" ht="15">
      <c r="A31" s="17"/>
      <c r="C31" s="15" t="s">
        <v>28</v>
      </c>
      <c r="D31" s="71" t="s">
        <v>70</v>
      </c>
    </row>
    <row r="32" spans="1:5" s="3" customFormat="1" ht="15.75" thickBot="1">
      <c r="A32" s="17"/>
      <c r="C32" s="18" t="s">
        <v>29</v>
      </c>
      <c r="D32" s="81" t="s">
        <v>87</v>
      </c>
      <c r="E32" s="80"/>
    </row>
    <row r="33" ht="13.5" thickTop="1"/>
    <row r="35" ht="12.75">
      <c r="D35" s="3"/>
    </row>
    <row r="36" ht="12.75">
      <c r="D36" s="3"/>
    </row>
    <row r="37" ht="12.75">
      <c r="D37" s="3"/>
    </row>
  </sheetData>
  <sheetProtection/>
  <mergeCells count="2">
    <mergeCell ref="C1:D1"/>
    <mergeCell ref="C2:D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6" t="s">
        <v>57</v>
      </c>
      <c r="B1" s="96"/>
      <c r="C1" s="96"/>
      <c r="D1" s="96"/>
      <c r="E1" s="96"/>
    </row>
    <row r="2" spans="1:5" ht="18">
      <c r="A2" s="21"/>
      <c r="B2" s="21"/>
      <c r="C2" s="21"/>
      <c r="D2" s="21"/>
      <c r="E2" s="21"/>
    </row>
    <row r="3" spans="1:5" ht="14.25">
      <c r="A3" s="22" t="s">
        <v>58</v>
      </c>
      <c r="B3" s="23">
        <v>0</v>
      </c>
      <c r="C3" s="23">
        <v>185</v>
      </c>
      <c r="D3" s="23">
        <v>190</v>
      </c>
      <c r="E3" s="23">
        <v>195</v>
      </c>
    </row>
    <row r="4" spans="1:5" ht="14.25">
      <c r="A4" s="22" t="s">
        <v>59</v>
      </c>
      <c r="B4" s="23" t="s">
        <v>60</v>
      </c>
      <c r="C4" s="24" t="s">
        <v>61</v>
      </c>
      <c r="D4" s="23" t="s">
        <v>62</v>
      </c>
      <c r="E4" s="23" t="s">
        <v>63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2017-11-27T01:28:12Z</cp:lastPrinted>
  <dcterms:created xsi:type="dcterms:W3CDTF">2017-09-03T02:57:19Z</dcterms:created>
  <dcterms:modified xsi:type="dcterms:W3CDTF">2017-11-27T01:50:32Z</dcterms:modified>
  <cp:category/>
  <cp:version/>
  <cp:contentType/>
  <cp:contentStatus/>
</cp:coreProperties>
</file>