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<sst xmlns="http://schemas.openxmlformats.org/spreadsheetml/2006/main" count="123" uniqueCount="95">
  <si>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</si>
  <si>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</si>
  <si>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</si>
  <si>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</si>
  <si>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</si>
  <si>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</si>
  <si>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</si>
  <si>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</si>
  <si>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</si>
  <si>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</si>
  <si>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</si>
  <si>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</si>
  <si>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</si>
  <si>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</si>
  <si>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</si>
  <si>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</si>
  <si>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</si>
  <si>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</si>
  <si>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</si>
  <si>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</si>
  <si>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</si>
  <si>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</si>
  <si>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</si>
  <si>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</si>
  <si>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</si>
  <si>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</si>
  <si>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</si>
  <si>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</si>
  <si>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</si>
  <si>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</si>
  <si>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</si>
  <si>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</si>
  <si>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</si>
  <si>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</si>
  <si>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</si>
  <si>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</si>
  <si>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</si>
  <si>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</si>
  <si>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</si>
  <si>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</si>
  <si>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</si>
  <si>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</si>
  <si>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</si>
  <si>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</si>
  <si>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</si>
  <si>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</si>
  <si>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</si>
  <si>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</si>
  <si>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</si>
  <si>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</si>
  <si>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</si>
  <si>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</si>
  <si>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</si>
  <si>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</si>
  <si>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</si>
  <si>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</si>
  <si>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</si>
  <si>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</si>
  <si>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</si>
  <si>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</si>
  <si>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</si>
  <si>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</si>
  <si>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</si>
  <si>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</si>
  <si>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</si>
  <si>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</si>
  <si>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21 - TỪ: 08/01/2017 ĐẾN 14/01/2018                                                     LỚP TRỰC: 11C7 - GVCN: TRƯƠNG THỊ MỸ CHÂU</t>
  </si>
  <si>
    <t>TUẦN THỨ: 21 - TỪ: 08/01/2017 ĐẾN 14/01/2018    LỚP TRỰC: 11C7 - GVCN: TRƯƠNG THỊ MỸ CHÂU</t>
  </si>
  <si>
    <t xml:space="preserve">T2: 2P (Ý Vi). T3: 3P (Ni, Hồng, Phượng); 1KP (Vi); Ý đi muộn. T4: 6P (Ni, Phương, H.Ánh, Hải, Nguyệt, Lan); Hồng đi muộn. T5: 1P (Hồng); N.Phương đi muộn. T6: 1P (N.Phương). T7: 3P (Uyên, My, Tuấn) </t>
  </si>
  <si>
    <t>T3: 1P; Chương, Ngọc cúp tiết Địa; 1/2 lớp nói chuyện nhiều giờ Tin. T7: 2P (Ngọc, Dương); 6 học sinh nữ cúp tiết TD</t>
  </si>
  <si>
    <t>T2: 1P (Nghĩa). T4: 1P (Châu Linh); Trung Anh đi học muộn. T6: 1P (Dương)</t>
  </si>
  <si>
    <t>T3: 1P (Thắng). T4: 1P. T6: 1P</t>
  </si>
  <si>
    <t>T2: 7KP; Lớp ồn giờ Lý. T6: 1KP. T7: 1P (Khánh)</t>
  </si>
  <si>
    <t>T3: 1P (Quỳnh), Lớp SH ồn. T4: 2P (Đình Anh, Trang). T6: 2 bạn vô muộn 15p</t>
  </si>
  <si>
    <t>T2: 1P (Gia Huy); T3: 4P (Quý, Hoàng, Hiếu, Long). T4: 1P (Hoàng Yến). T5: 1P (Hoàng). T6: 1KP. T7: 1P (Thành)</t>
  </si>
  <si>
    <t>T2: 1P (Nguyệt); T3: Nguyễn Văn Hải đi học muộn + không đóng thùng; Võ Thị Vi nhuộm tóc vàng; T4: 3P (Tiêu Lương, Dũng, Trung); Hưng xin về. T5: 1P (Vi)</t>
  </si>
  <si>
    <t>T2: 1P (Yachel); 1 bạn đi muộn. T3: 1P. T4: 1KP (Long); Tuấn đi muộn. T5: 1P (Trường). T7: 3P (Uyên, My, Tuấn)</t>
  </si>
  <si>
    <t>T3: 1P (Nam). T5: 1P (Thu Hòa). T6: 1P (Thu Hà); Báo không nghiêm túc giờ Công nghệ</t>
  </si>
  <si>
    <t xml:space="preserve">T2: 2P (Thiện, Trung); 1 giờ B môn Văn (Trung, Đức, Huya, cả 2 bàn cuối chưa nghiêm túc). T3: 4P (Đức, Nghĩa,…) . T4: Tuấn đi muộn, Trung không SH 15p. T5: 2P (Thắng,..); Yến không SH 15p. T6;  1P (Y - Nhúc) </t>
  </si>
  <si>
    <t>Chưa bọc SĐB. T3: 1KP (Lâm). T4: 3P; 2KP. T7: 1P; Toàn bộ nam chưa tự giác tập luyện (TD)</t>
  </si>
  <si>
    <t>T3: 2P. H Lidơ nhuộm tóc vàng; T5;  4P (Thái, An, Hiển, Ê-ly). T6: 4P</t>
  </si>
  <si>
    <t>T2: 1P (Trường). T3: 1 giờ D Tin (Bàn số 3 phía ngoài nói chuyện nhiều, GV nhắc 9 lần). T4: 1P (Hậu). T7: 1P (Trung)</t>
  </si>
  <si>
    <t>T2: 5KP (Phạm Hùng, Phan Đạt, Duyên, Quân, Đức). T3: 1P (Huyền A). T5: 1P. T7: Trực nhật muộn</t>
  </si>
  <si>
    <t>T2: 2P. T4: 3P (Minh, Cường, Quỳnh). T5: 2 không SH 15p. T7: Quỳnh đi muộn; 1P (Quỳnh)</t>
  </si>
  <si>
    <t>T3: 6 không đồng phục QP. T4: 2P (Trịnh, Q.Anh). T6: 4P (Trúc, Hường, T.Vi, Huyền). T7: 2P+2KP (Y-Giáp, Y Giới, Y Tuil, Thanh Trang)</t>
  </si>
  <si>
    <t>T2: 1KP (Sơn). T3: 1P (Linh); N.Phương đi muộn. Anh son môi đậm; Trang đi dép lê; Sơn không đóng thùng; T5;  1P (Sơn); 1P (Đ.Linh). T6: 1 giờ B Lý (Sơn: ), Hợp:0, Trang: 0, bài cũ yếu). T7: Lớp ồn, Phương đi muộn</t>
  </si>
  <si>
    <t>T2;  2P (Loan, Như). T3: 2P (Kiệt, Sỹ Thắng). T4: 1P (Quyên). T6: 3P (Huyên, Trường, Thắng)</t>
  </si>
  <si>
    <t>T2: 2P (N.Ánh, Cẩm Vân). T3: Vy đi muộn. Diệu Khang đi dép lê; T4: 1P (Minh Anh). T6: 1P (Vy). T7: 1P (Minh Anh). Thưởng 30 điểm quét sân trường; Thưởng 30đ lao động</t>
  </si>
  <si>
    <t>Không bọc SĐB. T2: 6P (Quyên, Mi, Phượng,..). T5: 1P (Hùng). T6: 2P (Vinh, Đ.Hoàng), 1 giờ C Toán (Mi: 5; Cường: 1; Lợi: 1; M.Hoàng: 1; Sang: 1; Hậu :1, Hương: 1; Thúy: 1; Sỹ: 1 / 11 không làm BT). Chưa nộp danh sách đăng ký đồng phục</t>
  </si>
  <si>
    <t>Chưa bọc SĐB. T2: 1P (Quỳnh). T3: Lê Tuấn Vũ đi dép lê; T5: 2P (Xuân Sơn, Vương); 1 giờ B Lý (Thuần: 0;  Trí: 0; Vũ: 0; bài cũ yếu). T6: SH ồn</t>
  </si>
  <si>
    <t>T6: 2P (Diệu, Đỗ Thủy)</t>
  </si>
  <si>
    <t>T4: 1P (Phương)</t>
  </si>
  <si>
    <t>T3: Đạt, Kiệt đi học muộn; Thưởng 30 điểm quét cầu thang + phòng ÔT</t>
  </si>
  <si>
    <t xml:space="preserve">T3: 2P. Thu Thủy: Nhuộm tóc + đi dép lê + không đóng thùng; T5: 5P. T6: 1 giờ B môn Toán (Lớp trưởng bỏ tiết ). T7: 1 giờ B môn Toán (Tú, Phúc, Minh, Thanh nói chuyện nhiều) </t>
  </si>
  <si>
    <t xml:space="preserve">T3: 1 giờ C Toán (80% chuyện rút rít, không học); 1 giờ B Toán (có nhiều em ngủ). T4: 2P (Hậu, Huyền). T6: 2P (Triều, Huyền).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</si>
</sst>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5" xfId="57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0">
      <selection activeCell="T6" sqref="T6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4" t="s">
        <v>1</v>
      </c>
      <c r="B4" s="86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78" t="s">
        <v>7</v>
      </c>
      <c r="H4" s="78" t="s">
        <v>8</v>
      </c>
      <c r="I4" s="78" t="s">
        <v>9</v>
      </c>
      <c r="J4" s="78" t="s">
        <v>10</v>
      </c>
      <c r="K4" s="78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78" t="s">
        <v>18</v>
      </c>
      <c r="S4" s="78" t="s">
        <v>19</v>
      </c>
      <c r="T4" s="78" t="s">
        <v>20</v>
      </c>
      <c r="U4" s="78" t="s">
        <v>21</v>
      </c>
      <c r="V4" s="78" t="s">
        <v>22</v>
      </c>
      <c r="W4" s="78" t="s">
        <v>23</v>
      </c>
      <c r="X4" s="78" t="s">
        <v>24</v>
      </c>
      <c r="Y4" s="78" t="s">
        <v>25</v>
      </c>
      <c r="Z4" s="78" t="s">
        <v>26</v>
      </c>
      <c r="AA4" s="78" t="s">
        <v>27</v>
      </c>
      <c r="AB4" s="78" t="s">
        <v>28</v>
      </c>
      <c r="AC4" s="80" t="s">
        <v>29</v>
      </c>
    </row>
    <row r="5" spans="1:29" ht="15.75" thickBot="1">
      <c r="A5" s="85"/>
      <c r="B5" s="87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1"/>
    </row>
    <row r="6" spans="1:29" ht="15" customHeight="1" thickTop="1">
      <c r="A6" s="27" t="s">
        <v>30</v>
      </c>
      <c r="B6" s="28">
        <v>-26</v>
      </c>
      <c r="C6" s="29">
        <v>-15</v>
      </c>
      <c r="D6" s="29">
        <v>-3</v>
      </c>
      <c r="E6" s="29">
        <v>-11</v>
      </c>
      <c r="F6" s="29">
        <v>-7</v>
      </c>
      <c r="G6" s="29">
        <v>-3</v>
      </c>
      <c r="H6" s="29">
        <v>-4</v>
      </c>
      <c r="I6" s="29">
        <v>-19</v>
      </c>
      <c r="J6" s="29">
        <v>-5</v>
      </c>
      <c r="K6" s="29">
        <v>-10</v>
      </c>
      <c r="L6" s="29">
        <v>-3</v>
      </c>
      <c r="M6" s="29">
        <v>-27</v>
      </c>
      <c r="N6" s="29">
        <v>-8</v>
      </c>
      <c r="O6" s="29">
        <v>-3</v>
      </c>
      <c r="P6" s="29">
        <v>-18</v>
      </c>
      <c r="Q6" s="29">
        <v>-41</v>
      </c>
      <c r="R6" s="29">
        <v>-3</v>
      </c>
      <c r="S6" s="30">
        <v>-12</v>
      </c>
      <c r="T6" s="30">
        <v>-4</v>
      </c>
      <c r="U6" s="31">
        <v>-8</v>
      </c>
      <c r="V6" s="31">
        <v>-7</v>
      </c>
      <c r="W6" s="31"/>
      <c r="X6" s="31">
        <v>-13</v>
      </c>
      <c r="Y6" s="31">
        <v>-9</v>
      </c>
      <c r="Z6" s="29">
        <v>-8</v>
      </c>
      <c r="AA6" s="29">
        <v>-3</v>
      </c>
      <c r="AB6" s="29">
        <v>-2</v>
      </c>
      <c r="AC6" s="32">
        <v>-1</v>
      </c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>
        <v>-20</v>
      </c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-12</v>
      </c>
      <c r="Q8" s="31"/>
      <c r="R8" s="31"/>
      <c r="S8" s="35"/>
      <c r="T8" s="35"/>
      <c r="U8" s="31"/>
      <c r="V8" s="31"/>
      <c r="W8" s="31"/>
      <c r="X8" s="31"/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>
        <v>-10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>
        <v>-10</v>
      </c>
      <c r="T9" s="35"/>
      <c r="U9" s="31"/>
      <c r="V9" s="31"/>
      <c r="W9" s="31"/>
      <c r="X9" s="31"/>
      <c r="Y9" s="31"/>
      <c r="Z9" s="31">
        <v>-10</v>
      </c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>
        <v>-10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>
        <v>-10</v>
      </c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>
        <v>-4</v>
      </c>
      <c r="F13" s="31"/>
      <c r="G13" s="31"/>
      <c r="H13" s="31"/>
      <c r="I13" s="31"/>
      <c r="J13" s="31"/>
      <c r="K13" s="31"/>
      <c r="L13" s="31"/>
      <c r="M13" s="31"/>
      <c r="N13" s="31">
        <v>-4</v>
      </c>
      <c r="O13" s="31"/>
      <c r="P13" s="31"/>
      <c r="Q13" s="31">
        <v>-5</v>
      </c>
      <c r="R13" s="31">
        <v>-9</v>
      </c>
      <c r="S13" s="35">
        <v>-5</v>
      </c>
      <c r="T13" s="35"/>
      <c r="U13" s="31"/>
      <c r="V13" s="31"/>
      <c r="W13" s="31"/>
      <c r="X13" s="31"/>
      <c r="Y13" s="31"/>
      <c r="Z13" s="31"/>
      <c r="AA13" s="31">
        <v>-5</v>
      </c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/>
      <c r="C15" s="31"/>
      <c r="D15" s="31">
        <v>-2</v>
      </c>
      <c r="E15" s="31"/>
      <c r="F15" s="31"/>
      <c r="G15" s="31">
        <v>-20</v>
      </c>
      <c r="H15" s="31"/>
      <c r="I15" s="31">
        <v>-20</v>
      </c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>
        <v>-40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>
        <v>-10</v>
      </c>
      <c r="G20" s="31"/>
      <c r="H20" s="31"/>
      <c r="I20" s="31">
        <v>-5</v>
      </c>
      <c r="J20" s="31"/>
      <c r="K20" s="31">
        <v>-10</v>
      </c>
      <c r="L20" s="31"/>
      <c r="M20" s="31"/>
      <c r="N20" s="31"/>
      <c r="O20" s="31"/>
      <c r="P20" s="31"/>
      <c r="Q20" s="31"/>
      <c r="R20" s="31"/>
      <c r="S20" s="35">
        <v>-10</v>
      </c>
      <c r="T20" s="35"/>
      <c r="U20" s="31"/>
      <c r="V20" s="31">
        <v>-10</v>
      </c>
      <c r="W20" s="31"/>
      <c r="X20" s="31"/>
      <c r="Y20" s="31">
        <v>-10</v>
      </c>
      <c r="Z20" s="31">
        <v>-10</v>
      </c>
      <c r="AA20" s="31">
        <v>-15</v>
      </c>
      <c r="AB20" s="31"/>
      <c r="AC20" s="36"/>
    </row>
    <row r="21" spans="1:29" ht="15" customHeight="1">
      <c r="A21" s="39" t="s">
        <v>65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74</v>
      </c>
      <c r="C23" s="56">
        <f aca="true" t="shared" si="0" ref="C23:Y23">100+SUM(C6:C22)</f>
        <v>85</v>
      </c>
      <c r="D23" s="56">
        <f t="shared" si="0"/>
        <v>95</v>
      </c>
      <c r="E23" s="56">
        <f t="shared" si="0"/>
        <v>85</v>
      </c>
      <c r="F23" s="56">
        <f t="shared" si="0"/>
        <v>63</v>
      </c>
      <c r="G23" s="56">
        <f t="shared" si="0"/>
        <v>37</v>
      </c>
      <c r="H23" s="56">
        <f t="shared" si="0"/>
        <v>96</v>
      </c>
      <c r="I23" s="56">
        <f t="shared" si="0"/>
        <v>56</v>
      </c>
      <c r="J23" s="56">
        <f t="shared" si="0"/>
        <v>95</v>
      </c>
      <c r="K23" s="56">
        <f t="shared" si="0"/>
        <v>80</v>
      </c>
      <c r="L23" s="56">
        <f t="shared" si="0"/>
        <v>97</v>
      </c>
      <c r="M23" s="56">
        <f t="shared" si="0"/>
        <v>53</v>
      </c>
      <c r="N23" s="56">
        <f t="shared" si="0"/>
        <v>88</v>
      </c>
      <c r="O23" s="56">
        <f t="shared" si="0"/>
        <v>97</v>
      </c>
      <c r="P23" s="56">
        <f t="shared" si="0"/>
        <v>70</v>
      </c>
      <c r="Q23" s="56">
        <f t="shared" si="0"/>
        <v>54</v>
      </c>
      <c r="R23" s="56">
        <f t="shared" si="0"/>
        <v>88</v>
      </c>
      <c r="S23" s="56">
        <f t="shared" si="0"/>
        <v>53</v>
      </c>
      <c r="T23" s="56">
        <f t="shared" si="0"/>
        <v>96</v>
      </c>
      <c r="U23" s="56">
        <f t="shared" si="0"/>
        <v>92</v>
      </c>
      <c r="V23" s="56">
        <f t="shared" si="0"/>
        <v>83</v>
      </c>
      <c r="W23" s="56">
        <f t="shared" si="0"/>
        <v>100</v>
      </c>
      <c r="X23" s="56">
        <f t="shared" si="0"/>
        <v>87</v>
      </c>
      <c r="Y23" s="56">
        <f t="shared" si="0"/>
        <v>81</v>
      </c>
      <c r="Z23" s="56">
        <f>100+SUM(Z6:Z22)</f>
        <v>72</v>
      </c>
      <c r="AA23" s="56">
        <f>100+SUM(AA6:AA22)</f>
        <v>77</v>
      </c>
      <c r="AB23" s="56">
        <f>100+SUM(AB6:AB22)</f>
        <v>98</v>
      </c>
      <c r="AC23" s="1">
        <f>100+SUM(AC6:AC22)</f>
        <v>99</v>
      </c>
    </row>
    <row r="24" spans="1:29" ht="15.7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/>
      <c r="E25" s="31">
        <v>-5</v>
      </c>
      <c r="F25" s="31">
        <v>-10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>
        <v>-5</v>
      </c>
      <c r="T25" s="35">
        <v>-5</v>
      </c>
      <c r="U25" s="31"/>
      <c r="V25" s="31"/>
      <c r="W25" s="31"/>
      <c r="X25" s="31"/>
      <c r="Y25" s="31"/>
      <c r="Z25" s="31"/>
      <c r="AA25" s="31">
        <v>-5</v>
      </c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>
        <v>-10</v>
      </c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>
        <v>-20</v>
      </c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95</v>
      </c>
      <c r="F28" s="56">
        <f t="shared" si="1"/>
        <v>90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80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95</v>
      </c>
      <c r="T28" s="56">
        <f t="shared" si="1"/>
        <v>85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95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/>
      <c r="C29" s="53"/>
      <c r="D29" s="53"/>
      <c r="E29" s="53"/>
      <c r="F29" s="53"/>
      <c r="G29" s="53"/>
      <c r="H29" s="53">
        <v>30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>
        <v>60</v>
      </c>
      <c r="W29" s="53"/>
      <c r="X29" s="53"/>
      <c r="Y29" s="53"/>
      <c r="Z29" s="53"/>
      <c r="AA29" s="53"/>
      <c r="AB29" s="53"/>
      <c r="AC29" s="50"/>
    </row>
    <row r="30" spans="1:29" ht="22.5" thickBot="1" thickTop="1">
      <c r="A30" s="49" t="s">
        <v>49</v>
      </c>
      <c r="B30" s="57">
        <f>SUM(B23,B28)</f>
        <v>174</v>
      </c>
      <c r="C30" s="57">
        <f aca="true" t="shared" si="2" ref="C30:AC30">SUM(C23,C28)</f>
        <v>185</v>
      </c>
      <c r="D30" s="57">
        <f t="shared" si="2"/>
        <v>195</v>
      </c>
      <c r="E30" s="57">
        <f t="shared" si="2"/>
        <v>180</v>
      </c>
      <c r="F30" s="57">
        <f t="shared" si="2"/>
        <v>153</v>
      </c>
      <c r="G30" s="57">
        <f t="shared" si="2"/>
        <v>137</v>
      </c>
      <c r="H30" s="57">
        <f t="shared" si="2"/>
        <v>196</v>
      </c>
      <c r="I30" s="57">
        <f t="shared" si="2"/>
        <v>156</v>
      </c>
      <c r="J30" s="57">
        <f t="shared" si="2"/>
        <v>195</v>
      </c>
      <c r="K30" s="57">
        <f t="shared" si="2"/>
        <v>180</v>
      </c>
      <c r="L30" s="57">
        <f t="shared" si="2"/>
        <v>177</v>
      </c>
      <c r="M30" s="57">
        <f t="shared" si="2"/>
        <v>153</v>
      </c>
      <c r="N30" s="57">
        <f t="shared" si="2"/>
        <v>188</v>
      </c>
      <c r="O30" s="57">
        <f t="shared" si="2"/>
        <v>197</v>
      </c>
      <c r="P30" s="57">
        <f t="shared" si="2"/>
        <v>170</v>
      </c>
      <c r="Q30" s="57">
        <f t="shared" si="2"/>
        <v>154</v>
      </c>
      <c r="R30" s="57">
        <f t="shared" si="2"/>
        <v>188</v>
      </c>
      <c r="S30" s="57">
        <f t="shared" si="2"/>
        <v>148</v>
      </c>
      <c r="T30" s="57">
        <f t="shared" si="2"/>
        <v>181</v>
      </c>
      <c r="U30" s="57">
        <f t="shared" si="2"/>
        <v>192</v>
      </c>
      <c r="V30" s="57">
        <f t="shared" si="2"/>
        <v>183</v>
      </c>
      <c r="W30" s="57">
        <f t="shared" si="2"/>
        <v>200</v>
      </c>
      <c r="X30" s="57">
        <f t="shared" si="2"/>
        <v>187</v>
      </c>
      <c r="Y30" s="57">
        <f t="shared" si="2"/>
        <v>181</v>
      </c>
      <c r="Z30" s="57">
        <f t="shared" si="2"/>
        <v>172</v>
      </c>
      <c r="AA30" s="57">
        <f t="shared" si="2"/>
        <v>172</v>
      </c>
      <c r="AB30" s="57">
        <f t="shared" si="2"/>
        <v>198</v>
      </c>
      <c r="AC30" s="58">
        <f t="shared" si="2"/>
        <v>199</v>
      </c>
    </row>
    <row r="31" spans="1:29" ht="22.5" thickBot="1" thickTop="1">
      <c r="A31" s="49" t="s">
        <v>50</v>
      </c>
      <c r="B31" s="56">
        <f>SUM(B23,B28,B29)</f>
        <v>174</v>
      </c>
      <c r="C31" s="56">
        <f aca="true" t="shared" si="3" ref="C31:AC31">SUM(C23,C28,C29)</f>
        <v>185</v>
      </c>
      <c r="D31" s="56">
        <f t="shared" si="3"/>
        <v>195</v>
      </c>
      <c r="E31" s="56">
        <f t="shared" si="3"/>
        <v>180</v>
      </c>
      <c r="F31" s="56">
        <f t="shared" si="3"/>
        <v>153</v>
      </c>
      <c r="G31" s="56">
        <f t="shared" si="3"/>
        <v>137</v>
      </c>
      <c r="H31" s="56">
        <f t="shared" si="3"/>
        <v>226</v>
      </c>
      <c r="I31" s="56">
        <f t="shared" si="3"/>
        <v>156</v>
      </c>
      <c r="J31" s="56">
        <f t="shared" si="3"/>
        <v>195</v>
      </c>
      <c r="K31" s="56">
        <f t="shared" si="3"/>
        <v>180</v>
      </c>
      <c r="L31" s="56">
        <f t="shared" si="3"/>
        <v>177</v>
      </c>
      <c r="M31" s="56">
        <f t="shared" si="3"/>
        <v>153</v>
      </c>
      <c r="N31" s="56">
        <f t="shared" si="3"/>
        <v>188</v>
      </c>
      <c r="O31" s="56">
        <f t="shared" si="3"/>
        <v>197</v>
      </c>
      <c r="P31" s="56">
        <f t="shared" si="3"/>
        <v>170</v>
      </c>
      <c r="Q31" s="56">
        <f t="shared" si="3"/>
        <v>154</v>
      </c>
      <c r="R31" s="56">
        <f t="shared" si="3"/>
        <v>188</v>
      </c>
      <c r="S31" s="56">
        <f t="shared" si="3"/>
        <v>148</v>
      </c>
      <c r="T31" s="56">
        <f t="shared" si="3"/>
        <v>181</v>
      </c>
      <c r="U31" s="56">
        <f t="shared" si="3"/>
        <v>192</v>
      </c>
      <c r="V31" s="56">
        <f t="shared" si="3"/>
        <v>243</v>
      </c>
      <c r="W31" s="56">
        <f t="shared" si="3"/>
        <v>200</v>
      </c>
      <c r="X31" s="56">
        <f t="shared" si="3"/>
        <v>187</v>
      </c>
      <c r="Y31" s="56">
        <f t="shared" si="3"/>
        <v>181</v>
      </c>
      <c r="Z31" s="56">
        <f t="shared" si="3"/>
        <v>172</v>
      </c>
      <c r="AA31" s="56">
        <f t="shared" si="3"/>
        <v>172</v>
      </c>
      <c r="AB31" s="56">
        <f t="shared" si="3"/>
        <v>198</v>
      </c>
      <c r="AC31" s="1">
        <f t="shared" si="3"/>
        <v>199</v>
      </c>
    </row>
    <row r="32" spans="1:29" ht="15.75" thickTop="1">
      <c r="A32" s="54" t="s">
        <v>51</v>
      </c>
      <c r="B32" s="59">
        <f>RANK(B30,$B$30:$AC$30)</f>
        <v>19</v>
      </c>
      <c r="C32" s="59">
        <f aca="true" t="shared" si="4" ref="C32:AC32">RANK(C30,$B$30:$AC$30)</f>
        <v>12</v>
      </c>
      <c r="D32" s="59">
        <f t="shared" si="4"/>
        <v>6</v>
      </c>
      <c r="E32" s="59">
        <f t="shared" si="4"/>
        <v>16</v>
      </c>
      <c r="F32" s="59">
        <f t="shared" si="4"/>
        <v>25</v>
      </c>
      <c r="G32" s="59">
        <f t="shared" si="4"/>
        <v>28</v>
      </c>
      <c r="H32" s="59">
        <f t="shared" si="4"/>
        <v>5</v>
      </c>
      <c r="I32" s="59">
        <f t="shared" si="4"/>
        <v>23</v>
      </c>
      <c r="J32" s="59">
        <f t="shared" si="4"/>
        <v>6</v>
      </c>
      <c r="K32" s="59">
        <f t="shared" si="4"/>
        <v>16</v>
      </c>
      <c r="L32" s="59">
        <f t="shared" si="4"/>
        <v>18</v>
      </c>
      <c r="M32" s="59">
        <f t="shared" si="4"/>
        <v>25</v>
      </c>
      <c r="N32" s="59">
        <f t="shared" si="4"/>
        <v>9</v>
      </c>
      <c r="O32" s="59">
        <f t="shared" si="4"/>
        <v>4</v>
      </c>
      <c r="P32" s="59">
        <f t="shared" si="4"/>
        <v>22</v>
      </c>
      <c r="Q32" s="59">
        <f t="shared" si="4"/>
        <v>24</v>
      </c>
      <c r="R32" s="59">
        <f t="shared" si="4"/>
        <v>9</v>
      </c>
      <c r="S32" s="59">
        <f t="shared" si="4"/>
        <v>27</v>
      </c>
      <c r="T32" s="59">
        <f t="shared" si="4"/>
        <v>14</v>
      </c>
      <c r="U32" s="59">
        <f t="shared" si="4"/>
        <v>8</v>
      </c>
      <c r="V32" s="59">
        <f t="shared" si="4"/>
        <v>13</v>
      </c>
      <c r="W32" s="59">
        <f t="shared" si="4"/>
        <v>1</v>
      </c>
      <c r="X32" s="59">
        <f t="shared" si="4"/>
        <v>11</v>
      </c>
      <c r="Y32" s="59">
        <f t="shared" si="4"/>
        <v>14</v>
      </c>
      <c r="Z32" s="59">
        <f t="shared" si="4"/>
        <v>20</v>
      </c>
      <c r="AA32" s="59">
        <f t="shared" si="4"/>
        <v>20</v>
      </c>
      <c r="AB32" s="59">
        <f t="shared" si="4"/>
        <v>3</v>
      </c>
      <c r="AC32" s="60">
        <f t="shared" si="4"/>
        <v>2</v>
      </c>
    </row>
    <row r="33" spans="1:29" ht="15.75" thickBot="1">
      <c r="A33" s="55" t="s">
        <v>52</v>
      </c>
      <c r="B33" s="61" t="str">
        <f>HLOOKUP(B31,'[1]Qui định xếp loại'!$A$3:$E$4,2,1)</f>
        <v>Yếu</v>
      </c>
      <c r="C33" s="61" t="str">
        <f>HLOOKUP(C31,'[1]Qui định xếp loại'!$A$3:$E$4,2,1)</f>
        <v>TB</v>
      </c>
      <c r="D33" s="61" t="str">
        <f>HLOOKUP(D31,'[1]Qui định xếp loại'!$A$3:$E$4,2,1)</f>
        <v>Tốt</v>
      </c>
      <c r="E33" s="61" t="str">
        <f>HLOOKUP(E31,'[1]Qui định xếp loại'!$A$3:$E$4,2,1)</f>
        <v>Yếu</v>
      </c>
      <c r="F33" s="61" t="str">
        <f>HLOOKUP(F31,'[1]Qui định xếp loại'!$A$3:$E$4,2,1)</f>
        <v>Yếu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Yếu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Yếu</v>
      </c>
      <c r="M33" s="61" t="str">
        <f>HLOOKUP(M31,'[1]Qui định xếp loại'!$A$3:$E$4,2,1)</f>
        <v>Yếu</v>
      </c>
      <c r="N33" s="61" t="str">
        <f>HLOOKUP(N31,'[1]Qui định xếp loại'!$A$3:$E$4,2,1)</f>
        <v>TB</v>
      </c>
      <c r="O33" s="61" t="str">
        <f>HLOOKUP(O31,'[1]Qui định xếp loại'!$A$3:$E$4,2,1)</f>
        <v>Tốt</v>
      </c>
      <c r="P33" s="61" t="str">
        <f>HLOOKUP(P31,'[1]Qui định xếp loại'!$A$3:$E$4,2,1)</f>
        <v>Yếu</v>
      </c>
      <c r="Q33" s="61" t="str">
        <f>HLOOKUP(Q31,'[1]Qui định xếp loại'!$A$3:$E$4,2,1)</f>
        <v>Yếu</v>
      </c>
      <c r="R33" s="61" t="str">
        <f>HLOOKUP(R31,'[1]Qui định xếp loại'!$A$3:$E$4,2,1)</f>
        <v>TB</v>
      </c>
      <c r="S33" s="61" t="str">
        <f>HLOOKUP(S31,'[1]Qui định xếp loại'!$A$3:$E$4,2,1)</f>
        <v>Yếu</v>
      </c>
      <c r="T33" s="61" t="str">
        <f>HLOOKUP(T31,'[1]Qui định xếp loại'!$A$3:$E$4,2,1)</f>
        <v>Yếu</v>
      </c>
      <c r="U33" s="61" t="str">
        <f>HLOOKUP(U31,'[1]Qui định xếp loại'!$A$3:$E$4,2,1)</f>
        <v>Khá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TB</v>
      </c>
      <c r="Y33" s="61" t="str">
        <f>HLOOKUP(Y31,'[1]Qui định xếp loại'!$A$3:$E$4,2,1)</f>
        <v>Yếu</v>
      </c>
      <c r="Z33" s="61" t="str">
        <f>HLOOKUP(Z31,'[1]Qui định xếp loại'!$A$3:$E$4,2,1)</f>
        <v>Yếu</v>
      </c>
      <c r="AA33" s="61" t="str">
        <f>HLOOKUP(AA31,'[1]Qui định xếp loại'!$A$3:$E$4,2,1)</f>
        <v>Yếu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7">
      <selection activeCell="F21" sqref="F21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33.00390625" style="2" customWidth="1"/>
    <col min="5" max="16384" width="9.00390625" style="2" customWidth="1"/>
  </cols>
  <sheetData>
    <row r="1" spans="3:31" ht="18.75">
      <c r="C1" s="89" t="s">
        <v>67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3:4" ht="20.25">
      <c r="C2" s="88" t="s">
        <v>64</v>
      </c>
      <c r="D2" s="88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65" t="s">
        <v>68</v>
      </c>
    </row>
    <row r="6" spans="1:4" s="8" customFormat="1" ht="15">
      <c r="A6" s="7"/>
      <c r="C6" s="10" t="s">
        <v>3</v>
      </c>
      <c r="D6" s="66" t="s">
        <v>76</v>
      </c>
    </row>
    <row r="7" spans="1:4" s="8" customFormat="1" ht="15">
      <c r="A7" s="11"/>
      <c r="C7" s="10" t="s">
        <v>4</v>
      </c>
      <c r="D7" s="66" t="s">
        <v>77</v>
      </c>
    </row>
    <row r="8" spans="1:4" s="8" customFormat="1" ht="15">
      <c r="A8" s="11"/>
      <c r="C8" s="10" t="s">
        <v>5</v>
      </c>
      <c r="D8" s="76" t="s">
        <v>78</v>
      </c>
    </row>
    <row r="9" spans="1:4" s="13" customFormat="1" ht="14.25">
      <c r="A9" s="12"/>
      <c r="C9" s="10" t="s">
        <v>6</v>
      </c>
      <c r="D9" s="68" t="s">
        <v>93</v>
      </c>
    </row>
    <row r="10" spans="3:4" s="14" customFormat="1" ht="17.25" customHeight="1">
      <c r="C10" s="10" t="s">
        <v>7</v>
      </c>
      <c r="D10" s="69" t="s">
        <v>69</v>
      </c>
    </row>
    <row r="11" spans="1:4" s="3" customFormat="1" ht="17.25" customHeight="1">
      <c r="A11" s="2"/>
      <c r="C11" s="10" t="s">
        <v>8</v>
      </c>
      <c r="D11" s="67" t="s">
        <v>92</v>
      </c>
    </row>
    <row r="12" spans="1:4" s="8" customFormat="1" ht="15">
      <c r="A12" s="11"/>
      <c r="C12" s="10" t="s">
        <v>9</v>
      </c>
      <c r="D12" s="67" t="s">
        <v>79</v>
      </c>
    </row>
    <row r="13" spans="1:4" s="3" customFormat="1" ht="17.25" customHeight="1">
      <c r="A13" s="2"/>
      <c r="C13" s="10" t="s">
        <v>10</v>
      </c>
      <c r="D13" s="70" t="s">
        <v>70</v>
      </c>
    </row>
    <row r="14" spans="1:4" s="3" customFormat="1" ht="17.25" customHeight="1">
      <c r="A14" s="2"/>
      <c r="C14" s="10" t="s">
        <v>11</v>
      </c>
      <c r="D14" s="66" t="s">
        <v>80</v>
      </c>
    </row>
    <row r="15" spans="3:4" ht="14.25">
      <c r="C15" s="10" t="s">
        <v>12</v>
      </c>
      <c r="D15" s="66" t="s">
        <v>81</v>
      </c>
    </row>
    <row r="16" spans="3:4" ht="17.25" customHeight="1">
      <c r="C16" s="10" t="s">
        <v>13</v>
      </c>
      <c r="D16" s="66" t="s">
        <v>82</v>
      </c>
    </row>
    <row r="17" spans="2:4" s="11" customFormat="1" ht="15">
      <c r="B17" s="8"/>
      <c r="C17" s="10" t="s">
        <v>14</v>
      </c>
      <c r="D17" s="66" t="s">
        <v>83</v>
      </c>
    </row>
    <row r="18" spans="3:4" ht="17.25" customHeight="1">
      <c r="C18" s="10" t="s">
        <v>15</v>
      </c>
      <c r="D18" s="67" t="s">
        <v>71</v>
      </c>
    </row>
    <row r="19" spans="3:4" ht="17.25" customHeight="1">
      <c r="C19" s="15" t="s">
        <v>16</v>
      </c>
      <c r="D19" s="67" t="s">
        <v>84</v>
      </c>
    </row>
    <row r="20" spans="3:4" ht="17.25" customHeight="1">
      <c r="C20" s="15" t="s">
        <v>17</v>
      </c>
      <c r="D20" s="67" t="s">
        <v>72</v>
      </c>
    </row>
    <row r="21" spans="3:4" ht="17.25" customHeight="1">
      <c r="C21" s="15" t="s">
        <v>18</v>
      </c>
      <c r="D21" s="66" t="s">
        <v>73</v>
      </c>
    </row>
    <row r="22" spans="3:4" ht="17.25" customHeight="1">
      <c r="C22" s="15" t="s">
        <v>19</v>
      </c>
      <c r="D22" s="77" t="s">
        <v>85</v>
      </c>
    </row>
    <row r="23" spans="3:4" ht="17.25" customHeight="1">
      <c r="C23" s="15" t="s">
        <v>20</v>
      </c>
      <c r="D23" s="71" t="s">
        <v>94</v>
      </c>
    </row>
    <row r="24" spans="3:4" ht="14.25">
      <c r="C24" s="15" t="s">
        <v>21</v>
      </c>
      <c r="D24" s="67" t="s">
        <v>86</v>
      </c>
    </row>
    <row r="25" spans="3:4" ht="14.25">
      <c r="C25" s="64" t="s">
        <v>22</v>
      </c>
      <c r="D25" s="72" t="s">
        <v>87</v>
      </c>
    </row>
    <row r="26" spans="3:4" ht="17.25" customHeight="1">
      <c r="C26" s="15" t="s">
        <v>23</v>
      </c>
      <c r="D26" s="67"/>
    </row>
    <row r="27" spans="3:4" ht="14.25">
      <c r="C27" s="15" t="s">
        <v>24</v>
      </c>
      <c r="D27" s="66" t="s">
        <v>74</v>
      </c>
    </row>
    <row r="28" spans="3:4" ht="25.5" customHeight="1">
      <c r="C28" s="15" t="s">
        <v>25</v>
      </c>
      <c r="D28" s="72" t="s">
        <v>88</v>
      </c>
    </row>
    <row r="29" spans="2:4" s="11" customFormat="1" ht="15">
      <c r="B29" s="8"/>
      <c r="C29" s="15" t="s">
        <v>26</v>
      </c>
      <c r="D29" s="67" t="s">
        <v>75</v>
      </c>
    </row>
    <row r="30" spans="2:4" s="11" customFormat="1" ht="15">
      <c r="B30" s="8"/>
      <c r="C30" s="16" t="s">
        <v>27</v>
      </c>
      <c r="D30" s="73" t="s">
        <v>89</v>
      </c>
    </row>
    <row r="31" spans="1:4" s="3" customFormat="1" ht="14.25">
      <c r="A31" s="17"/>
      <c r="C31" s="15" t="s">
        <v>28</v>
      </c>
      <c r="D31" s="74" t="s">
        <v>90</v>
      </c>
    </row>
    <row r="32" spans="1:4" s="3" customFormat="1" ht="15" thickBot="1">
      <c r="A32" s="17"/>
      <c r="C32" s="18" t="s">
        <v>29</v>
      </c>
      <c r="D32" s="75" t="s">
        <v>91</v>
      </c>
    </row>
    <row r="33" ht="13.5" thickTop="1"/>
  </sheetData>
  <sheetProtection/>
  <mergeCells count="2">
    <mergeCell ref="C2:D2"/>
    <mergeCell ref="C1:AE1"/>
  </mergeCells>
  <printOptions/>
  <pageMargins left="0" right="0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0" t="s">
        <v>56</v>
      </c>
      <c r="B1" s="90"/>
      <c r="C1" s="90"/>
      <c r="D1" s="90"/>
      <c r="E1" s="90"/>
    </row>
    <row r="2" spans="1:5" ht="18">
      <c r="A2" s="21"/>
      <c r="B2" s="21"/>
      <c r="C2" s="21"/>
      <c r="D2" s="21"/>
      <c r="E2" s="21"/>
    </row>
    <row r="3" spans="1:5" ht="1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2018-01-15T03:39:01Z</cp:lastPrinted>
  <dcterms:created xsi:type="dcterms:W3CDTF">2017-09-03T02:57:19Z</dcterms:created>
  <dcterms:modified xsi:type="dcterms:W3CDTF">2018-01-21T09:46:53Z</dcterms:modified>
  <cp:category/>
  <cp:version/>
  <cp:contentType/>
  <cp:contentStatus/>
</cp:coreProperties>
</file>