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75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<sst xmlns="http://schemas.openxmlformats.org/spreadsheetml/2006/main" count="87" uniqueCount="72">
  <si>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</si>
  <si>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</si>
  <si>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</si>
  <si>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</si>
  <si>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</si>
  <si>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</si>
  <si>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</si>
  <si>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</si>
  <si>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</si>
  <si>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</si>
  <si>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</si>
  <si>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</si>
  <si>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</si>
  <si>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</si>
  <si>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</si>
  <si>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</si>
  <si>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</si>
  <si>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</si>
  <si>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</si>
  <si>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</si>
  <si>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</si>
  <si>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</si>
  <si>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</si>
  <si>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</si>
  <si>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</si>
  <si>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</si>
  <si>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</si>
  <si>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</si>
  <si>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</si>
  <si>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</si>
  <si>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</si>
  <si>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</si>
  <si>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</si>
  <si>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</si>
  <si>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</si>
  <si>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</si>
  <si>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</si>
  <si>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</si>
  <si>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</si>
  <si>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</si>
  <si>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</si>
  <si>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</si>
  <si>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</si>
  <si>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</si>
  <si>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</si>
  <si>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</si>
  <si>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</si>
  <si>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</si>
  <si>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</si>
  <si>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</si>
  <si>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 xml:space="preserve">; </t>
  </si>
  <si>
    <t>lớp</t>
  </si>
  <si>
    <t xml:space="preserve">Vi phạm khác </t>
  </si>
  <si>
    <t>Không nộp sổ cờ đỏ</t>
  </si>
  <si>
    <t>TUẦN THỨ: 24 - TỪ: 29/01/2018 ĐẾN 03/02/2018            LỚP TRỰC: 10A10 - GVCN : Trần Quốc Hùng</t>
  </si>
  <si>
    <t>T5: Trực nhật muộn; T6: 1P (Văn); T7: 1P (Thùy Linh)</t>
  </si>
  <si>
    <t>T2: 13 ko mặc áo dài; T4: Sơn đi học muộn; T6: Sơn đi học muộn; 1P (An); T7: 1P (Thanh Hiền)</t>
  </si>
  <si>
    <t xml:space="preserve">T2: 23 ko mặc áo dài; T4: 1P (Thủy); T7: 1P; </t>
  </si>
  <si>
    <t xml:space="preserve">T2: 15 ko mặc áo dài; T3: 2P; T4: 1P (Đức Phước); T5: 2P (Vy, Hằng); </t>
  </si>
  <si>
    <t xml:space="preserve">T2: 7 ko mặc áo dài; T6: 3P (Nga, Triều, Lan); </t>
  </si>
  <si>
    <t>T2: 2 ko mặc áo dài; T3: 1P (Siôn); T4: 1P (H' Niơ); T6: 1P (Phú); T7: 2P (Chi, Rôma)</t>
  </si>
  <si>
    <t>T2: 10 ko mặc áo dài; T6: 1P (H'Nuin)</t>
  </si>
  <si>
    <t>T2: 16 ko mặc áo dài; T4: 1P (Vinh); T7: 1P (Trung)</t>
  </si>
  <si>
    <t xml:space="preserve">T2: 4 ko mặc áo dài; T5: 1P (Tuấn); T6: 1P (Đăng); T7: 1P (Tân); </t>
  </si>
  <si>
    <t xml:space="preserve">T2: 2P; 6 ko mặc áo dài; T3: 3P; 1KP; T5: 4P; 1KP; T7: 1P (Bùi Huyền); </t>
  </si>
  <si>
    <t xml:space="preserve">T2: 9 ko mặc áo dài; 1P (Bích); T6: 1P (Toàn); T7: 1P (Dương); </t>
  </si>
  <si>
    <t xml:space="preserve">T2: 1P (Hưng); 13 không mặc ào dài; T5: Bảo đi học muộn; T6: 2KP; 1P; T7: 2P (Vy, Thắng); </t>
  </si>
  <si>
    <t xml:space="preserve">T2: 11 ko mặc áo dài; </t>
  </si>
  <si>
    <t xml:space="preserve">Thưởng 30 điểm quét sân trường; Trừ 30 điểm lao động; </t>
  </si>
  <si>
    <t xml:space="preserve">Trừ 30 điểm lao động; </t>
  </si>
  <si>
    <t xml:space="preserve">Thưởng 30 điểm lao động; </t>
  </si>
  <si>
    <t xml:space="preserve">T2: 8 ko mặc áo dài; T4: 3P (Wêla; Vũ, Tuyền); T6: 3P; T7: 3P; Lớp ồn; 2 ko đồng phục TD;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</si>
</sst>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3" fillId="0" borderId="24" xfId="0" applyFont="1" applyBorder="1" applyAlignment="1">
      <alignment/>
    </xf>
    <xf numFmtId="0" fontId="11" fillId="0" borderId="16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130" zoomScaleNormal="130" zoomScalePageLayoutView="0" workbookViewId="0" topLeftCell="A1">
      <selection activeCell="C21" sqref="C21"/>
    </sheetView>
  </sheetViews>
  <sheetFormatPr defaultColWidth="9.00390625" defaultRowHeight="15"/>
  <cols>
    <col min="1" max="1" width="19.7109375" style="29" customWidth="1"/>
    <col min="2" max="15" width="7.7109375" style="29" customWidth="1"/>
    <col min="16" max="16384" width="9.00390625" style="29" customWidth="1"/>
  </cols>
  <sheetData>
    <row r="1" spans="1:15" ht="18.7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thickTop="1">
      <c r="A4" s="60" t="s">
        <v>1</v>
      </c>
      <c r="B4" s="62" t="s">
        <v>34</v>
      </c>
      <c r="C4" s="56" t="s">
        <v>35</v>
      </c>
      <c r="D4" s="56" t="s">
        <v>36</v>
      </c>
      <c r="E4" s="56" t="s">
        <v>37</v>
      </c>
      <c r="F4" s="56" t="s">
        <v>38</v>
      </c>
      <c r="G4" s="56" t="s">
        <v>39</v>
      </c>
      <c r="H4" s="56" t="s">
        <v>40</v>
      </c>
      <c r="I4" s="56" t="s">
        <v>41</v>
      </c>
      <c r="J4" s="56" t="s">
        <v>42</v>
      </c>
      <c r="K4" s="56" t="s">
        <v>43</v>
      </c>
      <c r="L4" s="56" t="s">
        <v>44</v>
      </c>
      <c r="M4" s="56" t="s">
        <v>45</v>
      </c>
      <c r="N4" s="56" t="s">
        <v>46</v>
      </c>
      <c r="O4" s="56" t="s">
        <v>47</v>
      </c>
    </row>
    <row r="5" spans="1:15" ht="15.75" thickBot="1">
      <c r="A5" s="61"/>
      <c r="B5" s="6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" customHeight="1" thickTop="1">
      <c r="A6" s="31" t="s">
        <v>2</v>
      </c>
      <c r="B6" s="32">
        <v>-2</v>
      </c>
      <c r="C6" s="33">
        <v>-6</v>
      </c>
      <c r="D6" s="33">
        <v>-2</v>
      </c>
      <c r="E6" s="33">
        <v>-5</v>
      </c>
      <c r="F6" s="33">
        <v>-3</v>
      </c>
      <c r="G6" s="33">
        <v>-5</v>
      </c>
      <c r="H6" s="33">
        <v>-1</v>
      </c>
      <c r="I6" s="33">
        <v>-2</v>
      </c>
      <c r="J6" s="33">
        <v>-3</v>
      </c>
      <c r="K6" s="33">
        <v>-20</v>
      </c>
      <c r="L6" s="33">
        <v>-3</v>
      </c>
      <c r="M6" s="33">
        <v>-9</v>
      </c>
      <c r="N6" s="33">
        <v>-16</v>
      </c>
      <c r="O6" s="33"/>
    </row>
    <row r="7" spans="1:15" ht="15" customHeight="1">
      <c r="A7" s="34" t="s">
        <v>3</v>
      </c>
      <c r="B7" s="35">
        <v>-20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 customHeight="1">
      <c r="A8" s="37" t="s">
        <v>4</v>
      </c>
      <c r="B8" s="35"/>
      <c r="C8" s="36">
        <v>-26</v>
      </c>
      <c r="D8" s="36">
        <v>-46</v>
      </c>
      <c r="E8" s="36">
        <v>-30</v>
      </c>
      <c r="F8" s="36">
        <v>-14</v>
      </c>
      <c r="G8" s="36">
        <v>-4</v>
      </c>
      <c r="H8" s="36">
        <v>-20</v>
      </c>
      <c r="I8" s="36">
        <v>-32</v>
      </c>
      <c r="J8" s="36">
        <v>-8</v>
      </c>
      <c r="K8" s="36">
        <v>-12</v>
      </c>
      <c r="L8" s="36">
        <v>-18</v>
      </c>
      <c r="M8" s="36">
        <v>-20</v>
      </c>
      <c r="N8" s="36">
        <v>-26</v>
      </c>
      <c r="O8" s="36">
        <v>-22</v>
      </c>
    </row>
    <row r="9" spans="1:15" ht="15" customHeight="1">
      <c r="A9" s="37" t="s">
        <v>5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>
      <c r="A10" s="37" t="s">
        <v>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7" t="s">
        <v>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4" t="s">
        <v>8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4" t="s">
        <v>9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>
        <v>-5</v>
      </c>
      <c r="N13" s="36"/>
      <c r="O13" s="36"/>
    </row>
    <row r="14" spans="1:15" ht="15" customHeight="1">
      <c r="A14" s="37" t="s">
        <v>10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7" t="s">
        <v>48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 customHeight="1">
      <c r="A16" s="37" t="s">
        <v>11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7" t="s">
        <v>12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2.5" customHeight="1">
      <c r="A18" s="34" t="s">
        <v>25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customHeight="1">
      <c r="A19" s="37" t="s">
        <v>24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 customHeight="1">
      <c r="A20" s="37" t="s">
        <v>52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 customHeight="1">
      <c r="A21" s="38" t="s">
        <v>53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 customHeight="1" thickBo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2.5" thickBot="1" thickTop="1">
      <c r="A23" s="44" t="s">
        <v>13</v>
      </c>
      <c r="B23" s="50">
        <f>100+SUM(B6:B22)</f>
        <v>78</v>
      </c>
      <c r="C23" s="50">
        <f aca="true" t="shared" si="0" ref="C23:O23">100+SUM(C6:C22)</f>
        <v>68</v>
      </c>
      <c r="D23" s="50">
        <f t="shared" si="0"/>
        <v>52</v>
      </c>
      <c r="E23" s="50">
        <f>100+SUM(E6:E22)</f>
        <v>65</v>
      </c>
      <c r="F23" s="50">
        <f t="shared" si="0"/>
        <v>83</v>
      </c>
      <c r="G23" s="50">
        <f t="shared" si="0"/>
        <v>91</v>
      </c>
      <c r="H23" s="50">
        <f t="shared" si="0"/>
        <v>79</v>
      </c>
      <c r="I23" s="50">
        <f t="shared" si="0"/>
        <v>66</v>
      </c>
      <c r="J23" s="50">
        <f t="shared" si="0"/>
        <v>89</v>
      </c>
      <c r="K23" s="50">
        <f t="shared" si="0"/>
        <v>68</v>
      </c>
      <c r="L23" s="50">
        <f t="shared" si="0"/>
        <v>79</v>
      </c>
      <c r="M23" s="50">
        <f t="shared" si="0"/>
        <v>66</v>
      </c>
      <c r="N23" s="50">
        <f t="shared" si="0"/>
        <v>58</v>
      </c>
      <c r="O23" s="50">
        <f t="shared" si="0"/>
        <v>78</v>
      </c>
    </row>
    <row r="24" spans="1:15" ht="15.75" thickTop="1">
      <c r="A24" s="31" t="s">
        <v>14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>
      <c r="A25" s="37" t="s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>
      <c r="A26" s="37" t="s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.75" thickBot="1">
      <c r="A27" s="38" t="s">
        <v>17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22.5" thickBot="1" thickTop="1">
      <c r="A28" s="44" t="s">
        <v>18</v>
      </c>
      <c r="B28" s="50">
        <f>100+SUM(B24:B27)</f>
        <v>100</v>
      </c>
      <c r="C28" s="50">
        <f aca="true" t="shared" si="1" ref="C28:O28">100+SUM(C24:C27)</f>
        <v>100</v>
      </c>
      <c r="D28" s="50">
        <f t="shared" si="1"/>
        <v>100</v>
      </c>
      <c r="E28" s="50">
        <f t="shared" si="1"/>
        <v>100</v>
      </c>
      <c r="F28" s="50">
        <f t="shared" si="1"/>
        <v>100</v>
      </c>
      <c r="G28" s="50">
        <f t="shared" si="1"/>
        <v>100</v>
      </c>
      <c r="H28" s="50">
        <f t="shared" si="1"/>
        <v>100</v>
      </c>
      <c r="I28" s="50">
        <f t="shared" si="1"/>
        <v>100</v>
      </c>
      <c r="J28" s="50">
        <f t="shared" si="1"/>
        <v>100</v>
      </c>
      <c r="K28" s="50">
        <f t="shared" si="1"/>
        <v>100</v>
      </c>
      <c r="L28" s="50">
        <f t="shared" si="1"/>
        <v>100</v>
      </c>
      <c r="M28" s="50">
        <f t="shared" si="1"/>
        <v>100</v>
      </c>
      <c r="N28" s="50">
        <f t="shared" si="1"/>
        <v>100</v>
      </c>
      <c r="O28" s="50">
        <f t="shared" si="1"/>
        <v>100</v>
      </c>
    </row>
    <row r="29" spans="1:15" ht="16.5" thickBot="1" thickTop="1">
      <c r="A29" s="45" t="s">
        <v>19</v>
      </c>
      <c r="B29" s="46"/>
      <c r="C29" s="47"/>
      <c r="D29" s="47"/>
      <c r="E29" s="47">
        <v>-30</v>
      </c>
      <c r="F29" s="47"/>
      <c r="G29" s="47"/>
      <c r="H29" s="47"/>
      <c r="I29" s="47"/>
      <c r="J29" s="47"/>
      <c r="K29" s="47"/>
      <c r="L29" s="47"/>
      <c r="M29" s="47">
        <v>30</v>
      </c>
      <c r="N29" s="47">
        <v>30</v>
      </c>
      <c r="O29" s="47">
        <v>30</v>
      </c>
    </row>
    <row r="30" spans="1:15" ht="22.5" thickBot="1" thickTop="1">
      <c r="A30" s="44" t="s">
        <v>20</v>
      </c>
      <c r="B30" s="51">
        <f>SUM(B23,B28)</f>
        <v>178</v>
      </c>
      <c r="C30" s="51">
        <f aca="true" t="shared" si="2" ref="C30:O30">SUM(C23,C28)</f>
        <v>168</v>
      </c>
      <c r="D30" s="51">
        <f t="shared" si="2"/>
        <v>152</v>
      </c>
      <c r="E30" s="51">
        <f t="shared" si="2"/>
        <v>165</v>
      </c>
      <c r="F30" s="51">
        <f t="shared" si="2"/>
        <v>183</v>
      </c>
      <c r="G30" s="51">
        <f t="shared" si="2"/>
        <v>191</v>
      </c>
      <c r="H30" s="51">
        <f t="shared" si="2"/>
        <v>179</v>
      </c>
      <c r="I30" s="51">
        <f t="shared" si="2"/>
        <v>166</v>
      </c>
      <c r="J30" s="51">
        <f t="shared" si="2"/>
        <v>189</v>
      </c>
      <c r="K30" s="51">
        <f t="shared" si="2"/>
        <v>168</v>
      </c>
      <c r="L30" s="51">
        <f t="shared" si="2"/>
        <v>179</v>
      </c>
      <c r="M30" s="51">
        <f t="shared" si="2"/>
        <v>166</v>
      </c>
      <c r="N30" s="51">
        <f t="shared" si="2"/>
        <v>158</v>
      </c>
      <c r="O30" s="51">
        <f t="shared" si="2"/>
        <v>178</v>
      </c>
    </row>
    <row r="31" spans="1:15" ht="22.5" thickBot="1" thickTop="1">
      <c r="A31" s="44" t="s">
        <v>21</v>
      </c>
      <c r="B31" s="50">
        <f>SUM(B23,B28,B29)</f>
        <v>178</v>
      </c>
      <c r="C31" s="50">
        <f aca="true" t="shared" si="3" ref="C31:O31">SUM(C23,C28,C29)</f>
        <v>168</v>
      </c>
      <c r="D31" s="50">
        <f t="shared" si="3"/>
        <v>152</v>
      </c>
      <c r="E31" s="50">
        <f t="shared" si="3"/>
        <v>135</v>
      </c>
      <c r="F31" s="50">
        <f t="shared" si="3"/>
        <v>183</v>
      </c>
      <c r="G31" s="50">
        <f t="shared" si="3"/>
        <v>191</v>
      </c>
      <c r="H31" s="50">
        <f t="shared" si="3"/>
        <v>179</v>
      </c>
      <c r="I31" s="50">
        <f t="shared" si="3"/>
        <v>166</v>
      </c>
      <c r="J31" s="50">
        <f t="shared" si="3"/>
        <v>189</v>
      </c>
      <c r="K31" s="50">
        <f t="shared" si="3"/>
        <v>168</v>
      </c>
      <c r="L31" s="50">
        <f t="shared" si="3"/>
        <v>179</v>
      </c>
      <c r="M31" s="50">
        <f t="shared" si="3"/>
        <v>196</v>
      </c>
      <c r="N31" s="50">
        <f t="shared" si="3"/>
        <v>188</v>
      </c>
      <c r="O31" s="50">
        <f t="shared" si="3"/>
        <v>208</v>
      </c>
    </row>
    <row r="32" spans="1:15" ht="15.75" thickTop="1">
      <c r="A32" s="48" t="s">
        <v>22</v>
      </c>
      <c r="B32" s="52">
        <f aca="true" t="shared" si="4" ref="B32:O32">RANK(B30,$B$30:$O$30)</f>
        <v>6</v>
      </c>
      <c r="C32" s="52">
        <f t="shared" si="4"/>
        <v>8</v>
      </c>
      <c r="D32" s="52">
        <f t="shared" si="4"/>
        <v>14</v>
      </c>
      <c r="E32" s="52">
        <f t="shared" si="4"/>
        <v>12</v>
      </c>
      <c r="F32" s="52">
        <f t="shared" si="4"/>
        <v>3</v>
      </c>
      <c r="G32" s="52">
        <f t="shared" si="4"/>
        <v>1</v>
      </c>
      <c r="H32" s="52">
        <f t="shared" si="4"/>
        <v>4</v>
      </c>
      <c r="I32" s="52">
        <f t="shared" si="4"/>
        <v>10</v>
      </c>
      <c r="J32" s="52">
        <f t="shared" si="4"/>
        <v>2</v>
      </c>
      <c r="K32" s="52">
        <f t="shared" si="4"/>
        <v>8</v>
      </c>
      <c r="L32" s="52">
        <f t="shared" si="4"/>
        <v>4</v>
      </c>
      <c r="M32" s="52">
        <f t="shared" si="4"/>
        <v>10</v>
      </c>
      <c r="N32" s="52">
        <f t="shared" si="4"/>
        <v>13</v>
      </c>
      <c r="O32" s="52">
        <f t="shared" si="4"/>
        <v>6</v>
      </c>
    </row>
    <row r="33" spans="1:15" ht="15.75" thickBot="1">
      <c r="A33" s="49" t="s">
        <v>23</v>
      </c>
      <c r="B33" s="53" t="str">
        <f>HLOOKUP(B31,'[1]Qui định xếp loại'!$A$3:$E$4,2,1)</f>
        <v>Yếu</v>
      </c>
      <c r="C33" s="53" t="str">
        <f>HLOOKUP(C31,'[1]Qui định xếp loại'!$A$3:$E$4,2,1)</f>
        <v>Yếu</v>
      </c>
      <c r="D33" s="53" t="str">
        <f>HLOOKUP(D31,'[1]Qui định xếp loại'!$A$3:$E$4,2,1)</f>
        <v>Yếu</v>
      </c>
      <c r="E33" s="53" t="str">
        <f>HLOOKUP(E31,'[1]Qui định xếp loại'!$A$3:$E$4,2,1)</f>
        <v>Yếu</v>
      </c>
      <c r="F33" s="53" t="str">
        <f>HLOOKUP(F31,'[1]Qui định xếp loại'!$A$3:$E$4,2,1)</f>
        <v>Yếu</v>
      </c>
      <c r="G33" s="53" t="str">
        <f>HLOOKUP(G31,'[1]Qui định xếp loại'!$A$3:$E$4,2,1)</f>
        <v>Khá</v>
      </c>
      <c r="H33" s="53" t="str">
        <f>HLOOKUP(H31,'[1]Qui định xếp loại'!$A$3:$E$4,2,1)</f>
        <v>Yếu</v>
      </c>
      <c r="I33" s="53" t="str">
        <f>HLOOKUP(I31,'[1]Qui định xếp loại'!$A$3:$E$4,2,1)</f>
        <v>Yếu</v>
      </c>
      <c r="J33" s="53" t="str">
        <f>HLOOKUP(J31,'[1]Qui định xếp loại'!$A$3:$E$4,2,1)</f>
        <v>TB</v>
      </c>
      <c r="K33" s="53" t="str">
        <f>HLOOKUP(K31,'[1]Qui định xếp loại'!$A$3:$E$4,2,1)</f>
        <v>Yếu</v>
      </c>
      <c r="L33" s="53" t="str">
        <f>HLOOKUP(L31,'[1]Qui định xếp loại'!$A$3:$E$4,2,1)</f>
        <v>Yếu</v>
      </c>
      <c r="M33" s="53" t="str">
        <f>HLOOKUP(M31,'[1]Qui định xếp loại'!$A$3:$E$4,2,1)</f>
        <v>Tốt</v>
      </c>
      <c r="N33" s="53" t="str">
        <f>HLOOKUP(N31,'[1]Qui định xếp loại'!$A$3:$E$4,2,1)</f>
        <v>TB</v>
      </c>
      <c r="O33" s="53" t="str">
        <f>HLOOKUP(O31,'[1]Qui định xếp loại'!$A$3:$E$4,2,1)</f>
        <v>Tốt</v>
      </c>
    </row>
    <row r="34" ht="15.75" thickTop="1"/>
  </sheetData>
  <sheetProtection password="D690" sheet="1"/>
  <mergeCells count="17"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160" zoomScaleNormal="160" zoomScalePageLayoutView="0" workbookViewId="0" topLeftCell="B1">
      <selection activeCell="D12" sqref="D12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2.140625" style="1" customWidth="1"/>
    <col min="5" max="16384" width="9.00390625" style="1" customWidth="1"/>
  </cols>
  <sheetData>
    <row r="1" spans="3:31" ht="20.25">
      <c r="C1" s="64" t="str">
        <f>'GHI ĐIỂM'!A1</f>
        <v>TUẦN THỨ: 24 - TỪ: 29/01/2018 ĐẾN 03/02/2018            LỚP TRỰC: 10A10 - GVCN : Trần Quốc Hùng</v>
      </c>
      <c r="D1" s="6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5" t="s">
        <v>26</v>
      </c>
      <c r="D2" s="65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51</v>
      </c>
      <c r="D4" s="5"/>
    </row>
    <row r="5" spans="1:4" s="2" customFormat="1" ht="16.5" customHeight="1" thickTop="1">
      <c r="A5" s="6"/>
      <c r="B5" s="7"/>
      <c r="C5" s="66" t="s">
        <v>34</v>
      </c>
      <c r="D5" s="8" t="s">
        <v>55</v>
      </c>
    </row>
    <row r="6" spans="1:4" s="7" customFormat="1" ht="16.5" customHeight="1">
      <c r="A6" s="6"/>
      <c r="C6" s="67"/>
      <c r="D6" s="22"/>
    </row>
    <row r="7" spans="1:4" s="7" customFormat="1" ht="16.5" customHeight="1">
      <c r="A7" s="9"/>
      <c r="C7" s="68" t="s">
        <v>35</v>
      </c>
      <c r="D7" s="22" t="s">
        <v>56</v>
      </c>
    </row>
    <row r="8" spans="1:4" s="7" customFormat="1" ht="16.5" customHeight="1">
      <c r="A8" s="9"/>
      <c r="C8" s="69"/>
      <c r="D8" s="21"/>
    </row>
    <row r="9" spans="1:4" s="11" customFormat="1" ht="16.5" customHeight="1">
      <c r="A9" s="10"/>
      <c r="C9" s="67" t="s">
        <v>36</v>
      </c>
      <c r="D9" s="23" t="s">
        <v>57</v>
      </c>
    </row>
    <row r="10" spans="3:4" s="12" customFormat="1" ht="16.5" customHeight="1">
      <c r="C10" s="67"/>
      <c r="D10" s="21"/>
    </row>
    <row r="11" spans="1:4" s="2" customFormat="1" ht="16.5" customHeight="1">
      <c r="A11" s="1"/>
      <c r="C11" s="68" t="s">
        <v>37</v>
      </c>
      <c r="D11" s="21" t="s">
        <v>58</v>
      </c>
    </row>
    <row r="12" spans="1:4" s="7" customFormat="1" ht="16.5" customHeight="1">
      <c r="A12" s="9"/>
      <c r="C12" s="69"/>
      <c r="D12" s="21" t="s">
        <v>69</v>
      </c>
    </row>
    <row r="13" spans="1:4" s="2" customFormat="1" ht="16.5" customHeight="1">
      <c r="A13" s="1"/>
      <c r="C13" s="68" t="s">
        <v>38</v>
      </c>
      <c r="D13" s="24" t="s">
        <v>59</v>
      </c>
    </row>
    <row r="14" spans="1:4" s="2" customFormat="1" ht="16.5" customHeight="1">
      <c r="A14" s="1"/>
      <c r="C14" s="69"/>
      <c r="D14" s="21"/>
    </row>
    <row r="15" spans="2:4" ht="16.5" customHeight="1">
      <c r="B15" s="2" t="s">
        <v>50</v>
      </c>
      <c r="C15" s="68" t="s">
        <v>39</v>
      </c>
      <c r="D15" s="22" t="s">
        <v>60</v>
      </c>
    </row>
    <row r="16" spans="3:4" ht="16.5" customHeight="1">
      <c r="C16" s="69"/>
      <c r="D16" s="21"/>
    </row>
    <row r="17" spans="2:4" s="9" customFormat="1" ht="16.5" customHeight="1">
      <c r="B17" s="7"/>
      <c r="C17" s="68" t="s">
        <v>40</v>
      </c>
      <c r="D17" s="22" t="s">
        <v>61</v>
      </c>
    </row>
    <row r="18" spans="3:4" ht="16.5" customHeight="1">
      <c r="C18" s="69"/>
      <c r="D18" s="21"/>
    </row>
    <row r="19" spans="3:4" ht="16.5" customHeight="1">
      <c r="C19" s="68" t="s">
        <v>41</v>
      </c>
      <c r="D19" s="21" t="s">
        <v>62</v>
      </c>
    </row>
    <row r="20" spans="3:4" ht="16.5" customHeight="1">
      <c r="C20" s="69"/>
      <c r="D20" s="21"/>
    </row>
    <row r="21" spans="3:4" ht="16.5" customHeight="1">
      <c r="C21" s="67" t="s">
        <v>42</v>
      </c>
      <c r="D21" s="22" t="s">
        <v>63</v>
      </c>
    </row>
    <row r="22" spans="3:4" ht="16.5" customHeight="1">
      <c r="C22" s="69"/>
      <c r="D22" s="21"/>
    </row>
    <row r="23" spans="3:4" ht="16.5" customHeight="1">
      <c r="C23" s="67" t="s">
        <v>43</v>
      </c>
      <c r="D23" s="25" t="s">
        <v>64</v>
      </c>
    </row>
    <row r="24" spans="3:4" ht="16.5" customHeight="1">
      <c r="C24" s="67"/>
      <c r="D24" s="21" t="s">
        <v>68</v>
      </c>
    </row>
    <row r="25" spans="3:4" ht="16.5" customHeight="1">
      <c r="C25" s="68" t="s">
        <v>44</v>
      </c>
      <c r="D25" s="26" t="s">
        <v>65</v>
      </c>
    </row>
    <row r="26" spans="3:4" ht="16.5" customHeight="1">
      <c r="C26" s="69"/>
      <c r="D26" s="21"/>
    </row>
    <row r="27" spans="3:4" ht="16.5" customHeight="1">
      <c r="C27" s="68" t="s">
        <v>45</v>
      </c>
      <c r="D27" s="54" t="s">
        <v>71</v>
      </c>
    </row>
    <row r="28" spans="3:4" ht="16.5" customHeight="1">
      <c r="C28" s="69"/>
      <c r="D28" s="55" t="s">
        <v>70</v>
      </c>
    </row>
    <row r="29" spans="2:4" s="9" customFormat="1" ht="16.5" customHeight="1">
      <c r="B29" s="7"/>
      <c r="C29" s="68" t="s">
        <v>46</v>
      </c>
      <c r="D29" s="21" t="s">
        <v>66</v>
      </c>
    </row>
    <row r="30" spans="2:4" s="9" customFormat="1" ht="16.5" customHeight="1">
      <c r="B30" s="7"/>
      <c r="C30" s="69"/>
      <c r="D30" s="55" t="s">
        <v>70</v>
      </c>
    </row>
    <row r="31" spans="1:4" s="2" customFormat="1" ht="16.5" customHeight="1">
      <c r="A31" s="13"/>
      <c r="C31" s="68" t="s">
        <v>49</v>
      </c>
      <c r="D31" s="27" t="s">
        <v>67</v>
      </c>
    </row>
    <row r="32" spans="1:4" s="2" customFormat="1" ht="16.5" customHeight="1" thickBot="1">
      <c r="A32" s="13"/>
      <c r="C32" s="67"/>
      <c r="D32" s="55" t="s">
        <v>70</v>
      </c>
    </row>
    <row r="33" ht="13.5" thickTop="1">
      <c r="C33" s="28"/>
    </row>
  </sheetData>
  <sheetProtection/>
  <mergeCells count="16"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  <mergeCell ref="C1:D1"/>
    <mergeCell ref="C2:D2"/>
    <mergeCell ref="C5:C6"/>
    <mergeCell ref="C7:C8"/>
    <mergeCell ref="C9:C10"/>
    <mergeCell ref="C11:C12"/>
  </mergeCells>
  <printOptions/>
  <pageMargins left="0.5" right="0.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G20" sqref="G20"/>
    </sheetView>
  </sheetViews>
  <sheetFormatPr defaultColWidth="9.140625" defaultRowHeight="15"/>
  <sheetData>
    <row r="1" spans="1:5" ht="18">
      <c r="A1" s="70" t="s">
        <v>27</v>
      </c>
      <c r="B1" s="70"/>
      <c r="C1" s="70"/>
      <c r="D1" s="70"/>
      <c r="E1" s="70"/>
    </row>
    <row r="2" spans="1:5" ht="18">
      <c r="A2" s="17"/>
      <c r="B2" s="17"/>
      <c r="C2" s="17"/>
      <c r="D2" s="17"/>
      <c r="E2" s="17"/>
    </row>
    <row r="3" spans="1:5" ht="15">
      <c r="A3" s="18" t="s">
        <v>28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29</v>
      </c>
      <c r="B4" s="19" t="s">
        <v>30</v>
      </c>
      <c r="C4" s="20" t="s">
        <v>31</v>
      </c>
      <c r="D4" s="19" t="s">
        <v>32</v>
      </c>
      <c r="E4" s="19" t="s">
        <v>33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 64</cp:lastModifiedBy>
  <cp:lastPrinted>2018-02-05T04:06:27Z</cp:lastPrinted>
  <dcterms:created xsi:type="dcterms:W3CDTF">2017-09-03T02:57:19Z</dcterms:created>
  <dcterms:modified xsi:type="dcterms:W3CDTF">2018-02-05T08:23:36Z</dcterms:modified>
  <cp:category/>
  <cp:version/>
  <cp:contentType/>
  <cp:contentStatus/>
</cp:coreProperties>
</file>