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Phần ghi điểm" sheetId="1" r:id="rId1"/>
    <sheet name="Phần diễn giải" sheetId="2" r:id="rId2"/>
    <sheet name="Quy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<sst xmlns="http://schemas.openxmlformats.org/spreadsheetml/2006/main" count="164" uniqueCount="164">
  <si>
    <t>PHẦN GHI ĐIỂM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</si>
  <si>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</si>
  <si>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</si>
  <si>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</si>
  <si>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</si>
  <si>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</si>
  <si>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</si>
  <si>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</si>
  <si>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</si>
  <si>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</si>
  <si>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</si>
  <si>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</si>
  <si>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</si>
  <si>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12B13</t>
  </si>
  <si>
    <t>12B14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</si>
  <si>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</si>
  <si>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</si>
  <si>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</si>
  <si>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</si>
  <si>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</si>
  <si>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</si>
  <si>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</si>
  <si>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</si>
  <si>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</si>
  <si>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</si>
  <si>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</si>
  <si>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</si>
  <si>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</si>
  <si>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</si>
  <si>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</si>
  <si>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</si>
  <si>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</si>
  <si>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</si>
  <si>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</si>
  <si>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</si>
  <si>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</si>
  <si>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</si>
  <si>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</si>
  <si>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</si>
  <si>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</si>
  <si>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</si>
  <si>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</si>
  <si>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 xml:space="preserve">                 LỚP                                           LOẠI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</si>
  <si>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</si>
  <si>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</si>
  <si>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</si>
  <si>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</si>
  <si>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</si>
  <si>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</si>
  <si>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</si>
  <si>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</si>
  <si>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</si>
  <si>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</si>
  <si>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</si>
  <si>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</si>
  <si>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</si>
  <si>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</si>
  <si>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Vi phạm khác</t>
  </si>
  <si>
    <t>Tổng điểm 
nề nếp</t>
  </si>
  <si>
    <t>Giờ chưa kí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</si>
  <si>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</si>
  <si>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</si>
  <si>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</si>
  <si>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</si>
  <si>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</si>
  <si>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</si>
  <si>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</si>
  <si>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</si>
  <si>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</si>
  <si>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</si>
  <si>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</si>
  <si>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</si>
  <si>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</si>
  <si>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</si>
  <si>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PHẦN GHI LỖI VI PHẠM</t>
  </si>
  <si>
    <t>LỚP</t>
  </si>
  <si>
    <t>12
B1</t>
  </si>
  <si>
    <t>12
B2</t>
  </si>
  <si>
    <t>12
B3</t>
  </si>
  <si>
    <t>12
B4</t>
  </si>
  <si>
    <t>12
B5</t>
  </si>
  <si>
    <t>12
B6</t>
  </si>
  <si>
    <t>12
B7</t>
  </si>
  <si>
    <t>12
B8</t>
  </si>
  <si>
    <t>12
B9</t>
  </si>
  <si>
    <t>12
B10</t>
  </si>
  <si>
    <t>12
B11</t>
  </si>
  <si>
    <t>12
B12</t>
  </si>
  <si>
    <t>12
B13</t>
  </si>
  <si>
    <t>12
B14</t>
  </si>
  <si>
    <t>11
C1</t>
  </si>
  <si>
    <t>11
C2</t>
  </si>
  <si>
    <t>11
C3</t>
  </si>
  <si>
    <t>11
C4</t>
  </si>
  <si>
    <t>11
C5</t>
  </si>
  <si>
    <t>11
C6</t>
  </si>
  <si>
    <t>11
C7</t>
  </si>
  <si>
    <t>11
C8</t>
  </si>
  <si>
    <t>11
C9</t>
  </si>
  <si>
    <t>11
C10</t>
  </si>
  <si>
    <t>11
C11</t>
  </si>
  <si>
    <t>11
C12</t>
  </si>
  <si>
    <t>11
C13</t>
  </si>
  <si>
    <t>11
C14</t>
  </si>
  <si>
    <t>10
A1</t>
  </si>
  <si>
    <t>10
A2</t>
  </si>
  <si>
    <t>10
A3</t>
  </si>
  <si>
    <t>10
A4</t>
  </si>
  <si>
    <t>10
A5</t>
  </si>
  <si>
    <t>10
A6</t>
  </si>
  <si>
    <t>10
A7</t>
  </si>
  <si>
    <t>10
A8</t>
  </si>
  <si>
    <t>10
A9</t>
  </si>
  <si>
    <t>10
A10</t>
  </si>
  <si>
    <t>10
A11</t>
  </si>
  <si>
    <t>10
A12</t>
  </si>
  <si>
    <t>10
A13</t>
  </si>
  <si>
    <t>10
A14</t>
  </si>
  <si>
    <t>10A14</t>
  </si>
  <si>
    <t>Giờ C ( - 10/C)</t>
  </si>
  <si>
    <t>Giờ B (- 5/B)</t>
  </si>
  <si>
    <t>TUẦN THỨ: 33 - TỪ: 16/04/2018 ĐẾN 22/04/2018 - LỚP TRỰC: 12B6 - GVCN: BÙI THỊ LIÊN; 10A6: PHAN THỊ THU HIỀN</t>
  </si>
  <si>
    <t>T2: 7 không chào cờ; T3: 2 không đồng phục (GDQP); T6: 3P</t>
  </si>
  <si>
    <t>T2: 5 không chào cờ; T3: Thủy đi học muộn; không đóng cửa sổ</t>
  </si>
  <si>
    <t xml:space="preserve">T3: 1P (Văn); T5: 2P; T6: 1P (Thảo Nhi); Tùng vào muộn không chú ý học giờ Hóa; </t>
  </si>
  <si>
    <t>T2: 4 không chào cờ; T6: Giờ B Hóa (Lớp ko tập trung học nói chuyện riêng nhiều An, Huy, Đức, Phú, Đông)</t>
  </si>
  <si>
    <t xml:space="preserve">T3: Hương ko đồng phục QP; T4: 1P (Dương); T7: 1P (Mai Anh) </t>
  </si>
  <si>
    <t>T2: 1 không mặc áo dài; T3: 5 không đồng phục QP (Phước, Tùng, Tiến, Sơn, Mai); T5: 1KP; Hằng, Hà nói chuyện riêng trong giờ văn.</t>
  </si>
  <si>
    <t xml:space="preserve">T5: 1P (Hùng) </t>
  </si>
  <si>
    <t xml:space="preserve">T2: Không dóng cửa, 2P (Trang, Chính); T3: 1P (Phú); T7: 1KP (Kiên) </t>
  </si>
  <si>
    <t xml:space="preserve">T4: Huyền, Sang không đồng phục GDQP , Thạch đi học muộn; T5: Kiều Anh đi học muộn; T6: 14 không đồng phục TD; T7: 2P; </t>
  </si>
  <si>
    <t>T3: 2P (Thanh, Tâm); T6: 1 không mặc áo dài</t>
  </si>
  <si>
    <t xml:space="preserve">T5: 1 ra ngoài có lý do (15' đầu giờ); T7: 1P; </t>
  </si>
  <si>
    <t xml:space="preserve">T2: 1P (Thắng); T4: Thắng đi học muộn; T6: Hưng, Thắng, Hữu Thắng không đồng phục; T7: 5 ra khỏi lớp (15' đầu giờ) </t>
  </si>
  <si>
    <t xml:space="preserve">T3: 2 ra ngoài không lý do 15' đầu giờ (Lệ, ...); T6: 5 không mặc áo dài (2 có lý do); T7: Lệ không đồng phục QP; </t>
  </si>
  <si>
    <t xml:space="preserve">T2: 2 không chào cờ; Vi, Lan không sh 15'; 1P (N.Phương); T4: 2 đi học muộn (Vi, Lan); T5: 2P (N. Phương, Lan); T6: 4P (Phượng, Phương, Vi, Lan) </t>
  </si>
  <si>
    <t xml:space="preserve">T4: 1P; T6: 1P; T7: 1 không đồng phục (GDQP) </t>
  </si>
  <si>
    <t xml:space="preserve">T2: 8 không chào cờ, 1KP (Kiệt); T3: không đóng cửa sổ; T6: 1P (Phượng) </t>
  </si>
  <si>
    <t xml:space="preserve">T2: 5 không chào cờ; T3: 1P (Đào Nguyên); T4: 1P (Thanh Yến); T5: 3P (Thanh Yến, Công Nguyên, Hoàng Nam); T6: Tuấn đi học muộn; 2 không đồng phục (GDQP) </t>
  </si>
  <si>
    <t xml:space="preserve">T5: 1P (Chi); T6: 1P; Lớp ồn; </t>
  </si>
  <si>
    <t xml:space="preserve">T2: 1P; T4: 2P; </t>
  </si>
  <si>
    <t xml:space="preserve">T2: 7 không chào cờ, 3P; T3: 1P (Quyền); T7: Phúc đi học muộn; 2 không đóng thùng (Quyền, Cương) </t>
  </si>
  <si>
    <t>T3: Giờ B Địa Lý (Lớp ý thức rất kém); T4: 1 đi học muộn; T7: 1 đi học muộn</t>
  </si>
  <si>
    <t xml:space="preserve">T2: 6 không chào cờ; T4: 1P (Vy); 2 không đồng phục (GDQP) </t>
  </si>
  <si>
    <t xml:space="preserve">T2: 1P (Giang); 7 không chào cờ); T3: 2P (H Ngăn, Huyền A); không tắt điện; </t>
  </si>
  <si>
    <t xml:space="preserve">T2: 2 không chào cờ (Thắng, Sang); T3: 1P (Quỳnh); </t>
  </si>
  <si>
    <t>T2: 8 không chào cờ; T3: 1P (Ánh); T4: 3 không đồng phục (GDQP (Thi H Zem, H zola)</t>
  </si>
  <si>
    <t>T3: 1 đi học muộn; Anh không đồng phục (GDQP); Quỳnh xin về (GDCD); T7: 2P (Ly,…), Lớp chưa nghiêm túc giờ Hóa học;</t>
  </si>
  <si>
    <t xml:space="preserve">T2: Giờ B Vật Lí (Lớp mất trật tự, ồn ào, ý thức học tập kém); T3: Nam không đồng phục; T6: Trang, Huê vào trễ 25' (Địa lý) </t>
  </si>
  <si>
    <t>T2: 4 không chào cờ; T3: 2P (Huyền Ngọc); Giờ C Tiếng Anh (Dung sử dụng điện thoại); không đóng cửa sổ; T4: 1KP (Hậu), T7: 1P (Hậu); T3: không đóng cửa sổ</t>
  </si>
  <si>
    <t xml:space="preserve">T3: 1P (Bùi Ân); </t>
  </si>
  <si>
    <t>T2: 3P (Đ Hoàng, Phúc, Huyền); 3 không chào cờ; T3: 2 không đồng phục (GDQP); T5: 1P; T6: 4 em đi dép (Thể dục); T7: 3P</t>
  </si>
  <si>
    <t xml:space="preserve">T2: 7 không chào cờ; </t>
  </si>
  <si>
    <t xml:space="preserve">T2: Phong không nghiêm túc giờ Tin; T5: Vinh, Đông không đồng phục QP; Thưởng 10đ quét sân trường; </t>
  </si>
  <si>
    <t xml:space="preserve">T2: 1P (Cường); T3: 1P (T Hải); T7: 1P (Tân); 3 ko đồng phục QP; GVCN xem lại đầu em Tuấn; Thưởng 10đ quét sân trường; </t>
  </si>
  <si>
    <t xml:space="preserve">Thưởng 10đ quét sân trường; </t>
  </si>
  <si>
    <t xml:space="preserve">T2: 1P (P. Thành); T3: 1P (Chi); T4: 2 vào muộn 15'; T5: Quý không đồng phục; T7: Hoàng không đồng phục; Hiếu vào trễ 15' (Địa Lý); Thưởng 10đ quét sân trường; </t>
  </si>
  <si>
    <t xml:space="preserve">T2: 2P (Ng Thảo, Dương); T5: 1P (Đ. Trang); Thưởng 10đ quét cầu thang; </t>
  </si>
  <si>
    <t xml:space="preserve">T2: 1P (Trinh); T3: 2 không SH 15'; T4: 1 không SH 15'; T6: 1P (Đ Thủy); </t>
  </si>
  <si>
    <t>T2: 1 không mặc áo dài, Phương đi học trễ, 8 bạn không  chào cờ; T3: Ma Tha, Y Phước, Vũ không đồng phục QP; Thưởng 30đ tham gia ngày hội "Khi tôi 18"</t>
  </si>
  <si>
    <t>Thưởng 60đ tham gia ngày hội "Khi tôi 18"</t>
  </si>
  <si>
    <t>T2: 6P; 4 không chào cờ; T3: không đóng cửa sổ</t>
  </si>
  <si>
    <t>T2: 4P (Thùy, Khang, Cường, Trung); 6 không chào cờ; 8 không áo dài; T5: 1P (Thùy); T7: 3P</t>
  </si>
  <si>
    <t xml:space="preserve">Thưởng 10đ quét cầu thang; </t>
  </si>
</sst>
</file>

<file path=xl/styles.xml><?xml version="1.0" encoding="utf-8"?>
<styleSheet xmlns="http://schemas.openxmlformats.org/spreadsheetml/2006/main">
  <numFmts count="16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_-* #,##0\ &quot;₫&quot;_-;\-* #,##0\ &quot;₫&quot;_-;_-* &quot;-&quot;\ &quot;₫&quot;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.00\ _₫_-;\-* #,##0.00\ _₫_-;_-* &quot;-&quot;??\ _₫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6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.5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1"/>
      <color indexed="8"/>
      <name val="Calibri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0"/>
      <color indexed="8"/>
      <name val="Times New Roman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2"/>
    </font>
    <font>
      <b/>
      <sz val="12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1"/>
    </font>
    <font>
      <sz val="7"/>
      <color theme="1"/>
      <name val="Times New Roman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medium"/>
      <bottom style="medium"/>
    </border>
    <border>
      <left style="double"/>
      <right style="double"/>
      <top style="double"/>
      <bottom style="medium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10" xfId="55" applyFont="1" applyBorder="1" applyAlignment="1" applyProtection="1">
      <alignment horizontal="left" vertical="center"/>
      <protection locked="0"/>
    </xf>
    <xf numFmtId="0" fontId="5" fillId="0" borderId="11" xfId="55" applyFont="1" applyBorder="1" applyAlignment="1" applyProtection="1">
      <alignment horizontal="left" vertical="center" wrapText="1"/>
      <protection locked="0"/>
    </xf>
    <xf numFmtId="0" fontId="5" fillId="0" borderId="11" xfId="55" applyFont="1" applyBorder="1" applyAlignment="1" applyProtection="1">
      <alignment horizontal="left" vertical="center"/>
      <protection locked="0"/>
    </xf>
    <xf numFmtId="0" fontId="5" fillId="0" borderId="12" xfId="55" applyFont="1" applyBorder="1" applyAlignment="1" applyProtection="1">
      <alignment horizontal="left" vertical="center"/>
      <protection locked="0"/>
    </xf>
    <xf numFmtId="0" fontId="6" fillId="0" borderId="12" xfId="55" applyFont="1" applyBorder="1" applyAlignment="1" applyProtection="1">
      <alignment horizontal="left" vertical="center"/>
      <protection locked="0"/>
    </xf>
    <xf numFmtId="0" fontId="4" fillId="0" borderId="13" xfId="55" applyFont="1" applyBorder="1" applyAlignment="1" applyProtection="1">
      <alignment horizontal="left" vertical="center" wrapText="1"/>
      <protection locked="0"/>
    </xf>
    <xf numFmtId="0" fontId="4" fillId="0" borderId="14" xfId="55" applyFont="1" applyBorder="1" applyAlignment="1" applyProtection="1">
      <alignment horizontal="left" vertical="center"/>
      <protection locked="0"/>
    </xf>
    <xf numFmtId="0" fontId="5" fillId="0" borderId="15" xfId="55" applyFont="1" applyBorder="1" applyAlignment="1" applyProtection="1">
      <alignment horizontal="left" vertical="center"/>
      <protection locked="0"/>
    </xf>
    <xf numFmtId="0" fontId="4" fillId="0" borderId="16" xfId="55" applyFont="1" applyBorder="1" applyAlignment="1" applyProtection="1">
      <alignment horizontal="left" vertical="center"/>
      <protection locked="0"/>
    </xf>
    <xf numFmtId="0" fontId="4" fillId="0" borderId="17" xfId="55" applyFont="1" applyBorder="1" applyAlignment="1" applyProtection="1">
      <alignment horizontal="left" vertical="center"/>
      <protection locked="0"/>
    </xf>
    <xf numFmtId="0" fontId="4" fillId="0" borderId="17" xfId="55" applyFont="1" applyBorder="1" applyAlignment="1" applyProtection="1">
      <alignment horizontal="left" vertical="center" wrapText="1"/>
      <protection locked="0"/>
    </xf>
    <xf numFmtId="0" fontId="4" fillId="0" borderId="18" xfId="55" applyFont="1" applyBorder="1" applyAlignment="1" applyProtection="1">
      <alignment horizontal="left" vertical="center" wrapText="1"/>
      <protection locked="0"/>
    </xf>
    <xf numFmtId="0" fontId="10" fillId="0" borderId="0" xfId="55" applyFont="1" applyAlignment="1">
      <alignment horizontal="center"/>
      <protection/>
    </xf>
    <xf numFmtId="0" fontId="11" fillId="0" borderId="19" xfId="55" applyFont="1" applyBorder="1" applyAlignment="1">
      <alignment horizontal="center" vertical="center"/>
      <protection/>
    </xf>
    <xf numFmtId="0" fontId="47" fillId="0" borderId="19" xfId="55" applyBorder="1" applyAlignment="1">
      <alignment horizontal="center" vertical="center"/>
      <protection/>
    </xf>
    <xf numFmtId="0" fontId="12" fillId="0" borderId="19" xfId="55" applyFont="1" applyBorder="1" applyAlignment="1">
      <alignment horizontal="center" vertical="center"/>
      <protection/>
    </xf>
    <xf numFmtId="0" fontId="5" fillId="0" borderId="20" xfId="55" applyFont="1" applyBorder="1" applyAlignment="1" applyProtection="1">
      <alignment horizontal="center" vertical="center"/>
      <protection locked="0"/>
    </xf>
    <xf numFmtId="0" fontId="5" fillId="0" borderId="21" xfId="55" applyFont="1" applyBorder="1" applyAlignment="1" applyProtection="1">
      <alignment horizontal="center" vertical="center"/>
      <protection locked="0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52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35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9" fontId="5" fillId="0" borderId="11" xfId="59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36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" fillId="0" borderId="44" xfId="55" applyFont="1" applyBorder="1" applyAlignment="1" applyProtection="1">
      <alignment horizontal="center" vertical="center"/>
      <protection locked="0"/>
    </xf>
    <xf numFmtId="0" fontId="5" fillId="0" borderId="45" xfId="55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9" fontId="5" fillId="0" borderId="11" xfId="59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4" fillId="0" borderId="47" xfId="55" applyFont="1" applyBorder="1" applyAlignment="1" applyProtection="1">
      <alignment horizontal="center" vertical="center" wrapText="1"/>
      <protection locked="0"/>
    </xf>
    <xf numFmtId="0" fontId="4" fillId="0" borderId="48" xfId="55" applyFont="1" applyBorder="1" applyAlignment="1" applyProtection="1">
      <alignment horizontal="center" vertical="center"/>
      <protection locked="0"/>
    </xf>
    <xf numFmtId="0" fontId="4" fillId="0" borderId="49" xfId="55" applyFont="1" applyBorder="1" applyAlignment="1" applyProtection="1">
      <alignment horizontal="center" vertical="center" wrapText="1"/>
      <protection locked="0"/>
    </xf>
    <xf numFmtId="0" fontId="4" fillId="0" borderId="50" xfId="55" applyFont="1" applyBorder="1" applyAlignment="1" applyProtection="1">
      <alignment horizontal="center" vertical="center"/>
      <protection locked="0"/>
    </xf>
    <xf numFmtId="0" fontId="4" fillId="0" borderId="51" xfId="55" applyFont="1" applyBorder="1" applyAlignment="1" applyProtection="1">
      <alignment horizontal="center" vertical="center" wrapText="1"/>
      <protection locked="0"/>
    </xf>
    <xf numFmtId="0" fontId="4" fillId="0" borderId="37" xfId="55" applyFont="1" applyBorder="1" applyAlignment="1" applyProtection="1">
      <alignment horizontal="center" vertical="center"/>
      <protection locked="0"/>
    </xf>
    <xf numFmtId="0" fontId="4" fillId="0" borderId="52" xfId="55" applyFont="1" applyBorder="1" applyAlignment="1" applyProtection="1">
      <alignment horizontal="center" vertical="center" wrapText="1"/>
      <protection locked="0"/>
    </xf>
    <xf numFmtId="0" fontId="4" fillId="0" borderId="38" xfId="55" applyFont="1" applyBorder="1" applyAlignment="1" applyProtection="1">
      <alignment horizontal="center" vertical="center"/>
      <protection locked="0"/>
    </xf>
    <xf numFmtId="0" fontId="4" fillId="0" borderId="53" xfId="55" applyFont="1" applyBorder="1" applyAlignment="1" applyProtection="1">
      <alignment wrapText="1"/>
      <protection locked="0"/>
    </xf>
    <xf numFmtId="0" fontId="4" fillId="0" borderId="54" xfId="55" applyFont="1" applyBorder="1" applyAlignment="1" applyProtection="1">
      <alignment wrapText="1"/>
      <protection locked="0"/>
    </xf>
    <xf numFmtId="0" fontId="4" fillId="0" borderId="55" xfId="55" applyFont="1" applyBorder="1" applyAlignment="1" applyProtection="1">
      <alignment horizontal="center" vertical="center" wrapText="1"/>
      <protection locked="0"/>
    </xf>
    <xf numFmtId="0" fontId="4" fillId="0" borderId="56" xfId="55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 shrinkToFit="1"/>
      <protection locked="0"/>
    </xf>
    <xf numFmtId="0" fontId="2" fillId="0" borderId="58" xfId="55" applyFont="1" applyBorder="1" applyAlignment="1" applyProtection="1">
      <alignment horizontal="center"/>
      <protection locked="0"/>
    </xf>
    <xf numFmtId="0" fontId="5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4"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="115" zoomScaleNormal="115" zoomScalePageLayoutView="0" workbookViewId="0" topLeftCell="A6">
      <selection activeCell="I19" sqref="I19"/>
    </sheetView>
  </sheetViews>
  <sheetFormatPr defaultColWidth="8.88671875" defaultRowHeight="18.75"/>
  <cols>
    <col min="1" max="1" width="11.10546875" style="0" customWidth="1"/>
    <col min="2" max="43" width="2.4453125" style="0" customWidth="1"/>
  </cols>
  <sheetData>
    <row r="1" spans="1:43" ht="18.75">
      <c r="A1" s="100" t="s">
        <v>121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</row>
    <row r="2" spans="1:43" ht="19.5" thickBo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1:44" ht="19.5" thickTop="1">
      <c r="A3" s="92" t="s">
        <v>42</v>
      </c>
      <c r="B3" s="88" t="s">
        <v>76</v>
      </c>
      <c r="C3" s="94" t="s">
        <v>77</v>
      </c>
      <c r="D3" s="88" t="s">
        <v>78</v>
      </c>
      <c r="E3" s="94" t="s">
        <v>79</v>
      </c>
      <c r="F3" s="88" t="s">
        <v>80</v>
      </c>
      <c r="G3" s="94" t="s">
        <v>81</v>
      </c>
      <c r="H3" s="88" t="s">
        <v>82</v>
      </c>
      <c r="I3" s="94" t="s">
        <v>83</v>
      </c>
      <c r="J3" s="88" t="s">
        <v>84</v>
      </c>
      <c r="K3" s="94" t="s">
        <v>85</v>
      </c>
      <c r="L3" s="88" t="s">
        <v>86</v>
      </c>
      <c r="M3" s="94" t="s">
        <v>87</v>
      </c>
      <c r="N3" s="88" t="s">
        <v>88</v>
      </c>
      <c r="O3" s="84" t="s">
        <v>89</v>
      </c>
      <c r="P3" s="86" t="s">
        <v>90</v>
      </c>
      <c r="Q3" s="88" t="s">
        <v>91</v>
      </c>
      <c r="R3" s="88" t="s">
        <v>92</v>
      </c>
      <c r="S3" s="88" t="s">
        <v>93</v>
      </c>
      <c r="T3" s="88" t="s">
        <v>94</v>
      </c>
      <c r="U3" s="88" t="s">
        <v>95</v>
      </c>
      <c r="V3" s="88" t="s">
        <v>96</v>
      </c>
      <c r="W3" s="88" t="s">
        <v>97</v>
      </c>
      <c r="X3" s="88" t="s">
        <v>98</v>
      </c>
      <c r="Y3" s="88" t="s">
        <v>99</v>
      </c>
      <c r="Z3" s="88" t="s">
        <v>100</v>
      </c>
      <c r="AA3" s="88" t="s">
        <v>101</v>
      </c>
      <c r="AB3" s="88" t="s">
        <v>102</v>
      </c>
      <c r="AC3" s="90" t="s">
        <v>103</v>
      </c>
      <c r="AD3" s="96" t="s">
        <v>104</v>
      </c>
      <c r="AE3" s="96" t="s">
        <v>105</v>
      </c>
      <c r="AF3" s="96" t="s">
        <v>106</v>
      </c>
      <c r="AG3" s="96" t="s">
        <v>107</v>
      </c>
      <c r="AH3" s="96" t="s">
        <v>108</v>
      </c>
      <c r="AI3" s="96" t="s">
        <v>109</v>
      </c>
      <c r="AJ3" s="96" t="s">
        <v>110</v>
      </c>
      <c r="AK3" s="96" t="s">
        <v>111</v>
      </c>
      <c r="AL3" s="96" t="s">
        <v>112</v>
      </c>
      <c r="AM3" s="96" t="s">
        <v>113</v>
      </c>
      <c r="AN3" s="96" t="s">
        <v>114</v>
      </c>
      <c r="AO3" s="96" t="s">
        <v>115</v>
      </c>
      <c r="AP3" s="96" t="s">
        <v>116</v>
      </c>
      <c r="AQ3" s="98" t="s">
        <v>117</v>
      </c>
      <c r="AR3" s="35"/>
    </row>
    <row r="4" spans="1:43" ht="19.5" thickBot="1">
      <c r="A4" s="93"/>
      <c r="B4" s="89"/>
      <c r="C4" s="95"/>
      <c r="D4" s="89"/>
      <c r="E4" s="95"/>
      <c r="F4" s="89"/>
      <c r="G4" s="95"/>
      <c r="H4" s="89"/>
      <c r="I4" s="95"/>
      <c r="J4" s="89"/>
      <c r="K4" s="95"/>
      <c r="L4" s="89"/>
      <c r="M4" s="95"/>
      <c r="N4" s="89"/>
      <c r="O4" s="85"/>
      <c r="P4" s="87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91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9"/>
    </row>
    <row r="5" spans="1:43" ht="19.5" thickTop="1">
      <c r="A5" s="8" t="s">
        <v>43</v>
      </c>
      <c r="B5" s="19">
        <v>-9</v>
      </c>
      <c r="C5" s="20">
        <v>-6</v>
      </c>
      <c r="D5" s="20">
        <v>-6</v>
      </c>
      <c r="E5" s="20">
        <v>-2</v>
      </c>
      <c r="F5" s="20">
        <v>-3</v>
      </c>
      <c r="G5" s="20">
        <v>-6</v>
      </c>
      <c r="H5" s="20">
        <v>-4</v>
      </c>
      <c r="I5" s="20"/>
      <c r="J5" s="20">
        <v>-3</v>
      </c>
      <c r="K5" s="20">
        <v>-2</v>
      </c>
      <c r="L5" s="20">
        <v>-1</v>
      </c>
      <c r="M5" s="20">
        <v>-3</v>
      </c>
      <c r="N5" s="20">
        <v>-8</v>
      </c>
      <c r="O5" s="21">
        <v>-2</v>
      </c>
      <c r="P5" s="19">
        <v>-3</v>
      </c>
      <c r="Q5" s="20">
        <v>-1</v>
      </c>
      <c r="R5" s="20">
        <v>-5</v>
      </c>
      <c r="S5" s="20">
        <v>-4</v>
      </c>
      <c r="T5" s="20">
        <v>-8</v>
      </c>
      <c r="U5" s="20">
        <v>-6</v>
      </c>
      <c r="V5" s="20">
        <v>-1</v>
      </c>
      <c r="W5" s="20"/>
      <c r="X5" s="20">
        <v>-8</v>
      </c>
      <c r="Y5" s="20">
        <v>-7</v>
      </c>
      <c r="Z5" s="20">
        <v>-2</v>
      </c>
      <c r="AA5" s="20"/>
      <c r="AB5" s="20">
        <v>-2</v>
      </c>
      <c r="AC5" s="21"/>
      <c r="AD5" s="31">
        <v>-6</v>
      </c>
      <c r="AE5" s="32"/>
      <c r="AF5" s="32">
        <v>-2</v>
      </c>
      <c r="AG5" s="32">
        <v>-5</v>
      </c>
      <c r="AH5" s="32">
        <v>-1</v>
      </c>
      <c r="AI5" s="32">
        <v>-8</v>
      </c>
      <c r="AJ5" s="32">
        <v>-2</v>
      </c>
      <c r="AK5" s="32"/>
      <c r="AL5" s="32">
        <v>-3</v>
      </c>
      <c r="AM5" s="32">
        <v>-6</v>
      </c>
      <c r="AN5" s="32">
        <v>-2</v>
      </c>
      <c r="AO5" s="32">
        <v>-1</v>
      </c>
      <c r="AP5" s="32">
        <v>-3</v>
      </c>
      <c r="AQ5" s="76"/>
    </row>
    <row r="6" spans="1:43" ht="18.75">
      <c r="A6" s="2" t="s">
        <v>44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P6" s="22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4"/>
      <c r="AD6" s="33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77"/>
    </row>
    <row r="7" spans="1:43" ht="18.75">
      <c r="A7" s="3" t="s">
        <v>45</v>
      </c>
      <c r="B7" s="22"/>
      <c r="C7" s="23">
        <v>-4</v>
      </c>
      <c r="D7" s="23"/>
      <c r="E7" s="23"/>
      <c r="F7" s="23"/>
      <c r="G7" s="23"/>
      <c r="H7" s="23"/>
      <c r="I7" s="23"/>
      <c r="J7" s="23"/>
      <c r="K7" s="23">
        <v>-2</v>
      </c>
      <c r="L7" s="23">
        <v>-4</v>
      </c>
      <c r="M7" s="23"/>
      <c r="N7" s="23">
        <v>-16</v>
      </c>
      <c r="O7" s="24"/>
      <c r="P7" s="22">
        <v>-4</v>
      </c>
      <c r="Q7" s="23">
        <v>-6</v>
      </c>
      <c r="R7" s="23">
        <v>-2</v>
      </c>
      <c r="S7" s="23">
        <v>-2</v>
      </c>
      <c r="T7" s="23"/>
      <c r="U7" s="23"/>
      <c r="V7" s="23"/>
      <c r="W7" s="23"/>
      <c r="X7" s="23">
        <v>-4</v>
      </c>
      <c r="Y7" s="23">
        <v>-12</v>
      </c>
      <c r="Z7" s="23"/>
      <c r="AA7" s="23"/>
      <c r="AB7" s="23"/>
      <c r="AC7" s="24"/>
      <c r="AD7" s="33"/>
      <c r="AE7" s="34"/>
      <c r="AF7" s="34">
        <v>-2</v>
      </c>
      <c r="AG7" s="34">
        <v>-12</v>
      </c>
      <c r="AH7" s="34"/>
      <c r="AI7" s="34"/>
      <c r="AJ7" s="34">
        <v>-8</v>
      </c>
      <c r="AK7" s="34">
        <v>-4</v>
      </c>
      <c r="AL7" s="34">
        <v>-6</v>
      </c>
      <c r="AM7" s="34">
        <v>-32</v>
      </c>
      <c r="AN7" s="34">
        <v>-2</v>
      </c>
      <c r="AO7" s="34"/>
      <c r="AP7" s="34">
        <v>-6</v>
      </c>
      <c r="AQ7" s="77">
        <v>-12</v>
      </c>
    </row>
    <row r="8" spans="1:43" ht="18.75">
      <c r="A8" s="3" t="s">
        <v>46</v>
      </c>
      <c r="B8" s="22"/>
      <c r="C8" s="23"/>
      <c r="D8" s="23"/>
      <c r="E8" s="23"/>
      <c r="F8" s="23"/>
      <c r="G8" s="23">
        <v>-20</v>
      </c>
      <c r="H8" s="23"/>
      <c r="I8" s="23"/>
      <c r="J8" s="23"/>
      <c r="K8" s="23"/>
      <c r="L8" s="23"/>
      <c r="M8" s="23"/>
      <c r="N8" s="23"/>
      <c r="O8" s="24"/>
      <c r="P8" s="22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33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77"/>
    </row>
    <row r="9" spans="1:43" ht="18.75">
      <c r="A9" s="3" t="s">
        <v>47</v>
      </c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22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4"/>
      <c r="AD9" s="33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77"/>
    </row>
    <row r="10" spans="1:43" ht="18.75">
      <c r="A10" s="3" t="s">
        <v>48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2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4"/>
      <c r="AD10" s="33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77"/>
    </row>
    <row r="11" spans="1:43" ht="18.75">
      <c r="A11" s="2" t="s">
        <v>49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2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4"/>
      <c r="AD11" s="33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77"/>
    </row>
    <row r="12" spans="1:43" ht="18.75">
      <c r="A12" s="2" t="s">
        <v>50</v>
      </c>
      <c r="B12" s="22">
        <v>-4</v>
      </c>
      <c r="C12" s="23"/>
      <c r="D12" s="23"/>
      <c r="E12" s="23">
        <v>-5</v>
      </c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22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>
        <v>-6</v>
      </c>
      <c r="AC12" s="24"/>
      <c r="AD12" s="33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>
        <v>-1</v>
      </c>
      <c r="AP12" s="34">
        <v>-10</v>
      </c>
      <c r="AQ12" s="77">
        <v>-4</v>
      </c>
    </row>
    <row r="13" spans="1:43" ht="18.75">
      <c r="A13" s="3" t="s">
        <v>51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  <c r="P13" s="22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4"/>
      <c r="AD13" s="33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77"/>
    </row>
    <row r="14" spans="1:43" ht="18.75">
      <c r="A14" s="3" t="s">
        <v>52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2"/>
      <c r="Q14" s="23"/>
      <c r="R14" s="23">
        <v>-5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4"/>
      <c r="AD14" s="33"/>
      <c r="AE14" s="34"/>
      <c r="AF14" s="34"/>
      <c r="AG14" s="34">
        <v>-4</v>
      </c>
      <c r="AH14" s="34"/>
      <c r="AI14" s="34"/>
      <c r="AJ14" s="34"/>
      <c r="AK14" s="34">
        <v>-2</v>
      </c>
      <c r="AL14" s="34"/>
      <c r="AM14" s="34"/>
      <c r="AN14" s="34"/>
      <c r="AO14" s="34"/>
      <c r="AP14" s="34"/>
      <c r="AQ14" s="77"/>
    </row>
    <row r="15" spans="1:43" ht="18.75">
      <c r="A15" s="3" t="s">
        <v>53</v>
      </c>
      <c r="B15" s="22">
        <v>-10</v>
      </c>
      <c r="C15" s="23">
        <v>-25</v>
      </c>
      <c r="D15" s="23">
        <v>-20</v>
      </c>
      <c r="E15" s="23"/>
      <c r="F15" s="23"/>
      <c r="G15" s="23">
        <v>-35</v>
      </c>
      <c r="H15" s="23"/>
      <c r="I15" s="23"/>
      <c r="J15" s="23"/>
      <c r="K15" s="23"/>
      <c r="L15" s="23">
        <v>-30</v>
      </c>
      <c r="M15" s="23">
        <v>-35</v>
      </c>
      <c r="N15" s="23">
        <v>-30</v>
      </c>
      <c r="O15" s="24">
        <v>-10</v>
      </c>
      <c r="P15" s="22">
        <v>-35</v>
      </c>
      <c r="Q15" s="23">
        <v>-40</v>
      </c>
      <c r="R15" s="23"/>
      <c r="S15" s="23"/>
      <c r="T15" s="23">
        <v>-20</v>
      </c>
      <c r="U15" s="23">
        <v>-40</v>
      </c>
      <c r="V15" s="23"/>
      <c r="W15" s="23"/>
      <c r="X15" s="23"/>
      <c r="Y15" s="23">
        <v>-15</v>
      </c>
      <c r="Z15" s="23">
        <v>-25</v>
      </c>
      <c r="AA15" s="23">
        <v>-35</v>
      </c>
      <c r="AB15" s="23"/>
      <c r="AC15" s="24"/>
      <c r="AD15" s="33"/>
      <c r="AE15" s="34">
        <v>-20</v>
      </c>
      <c r="AF15" s="34"/>
      <c r="AG15" s="34"/>
      <c r="AH15" s="34"/>
      <c r="AI15" s="34"/>
      <c r="AJ15" s="34">
        <v>-40</v>
      </c>
      <c r="AK15" s="34"/>
      <c r="AL15" s="34"/>
      <c r="AM15" s="34"/>
      <c r="AN15" s="34"/>
      <c r="AO15" s="34"/>
      <c r="AP15" s="34"/>
      <c r="AQ15" s="77"/>
    </row>
    <row r="16" spans="1:43" ht="18.75">
      <c r="A16" s="3" t="s">
        <v>54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2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4"/>
      <c r="AD16" s="78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</row>
    <row r="17" spans="1:43" ht="22.5">
      <c r="A17" s="2" t="s">
        <v>55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2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4"/>
      <c r="AD17" s="78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</row>
    <row r="18" spans="1:43" ht="18.75">
      <c r="A18" s="3" t="s">
        <v>56</v>
      </c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2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4"/>
      <c r="AD18" s="78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</row>
    <row r="19" spans="1:43" ht="18.75">
      <c r="A19" s="3" t="s">
        <v>57</v>
      </c>
      <c r="B19" s="22"/>
      <c r="C19" s="23"/>
      <c r="D19" s="23">
        <v>-5</v>
      </c>
      <c r="E19" s="23"/>
      <c r="F19" s="23"/>
      <c r="G19" s="23"/>
      <c r="H19" s="23"/>
      <c r="I19" s="23"/>
      <c r="J19" s="23"/>
      <c r="K19" s="23"/>
      <c r="L19" s="23"/>
      <c r="M19" s="23">
        <v>-5</v>
      </c>
      <c r="N19" s="23"/>
      <c r="O19" s="24"/>
      <c r="P19" s="22"/>
      <c r="Q19" s="23"/>
      <c r="R19" s="23"/>
      <c r="S19" s="23"/>
      <c r="T19" s="23">
        <v>-5</v>
      </c>
      <c r="U19" s="23">
        <v>-5</v>
      </c>
      <c r="V19" s="23"/>
      <c r="W19" s="23"/>
      <c r="X19" s="23"/>
      <c r="Y19" s="23"/>
      <c r="Z19" s="23">
        <v>-5</v>
      </c>
      <c r="AA19" s="23"/>
      <c r="AB19" s="23"/>
      <c r="AC19" s="24"/>
      <c r="AD19" s="78"/>
      <c r="AE19" s="77"/>
      <c r="AF19" s="77"/>
      <c r="AG19" s="77"/>
      <c r="AH19" s="77"/>
      <c r="AI19" s="77">
        <v>-5</v>
      </c>
      <c r="AJ19" s="77"/>
      <c r="AK19" s="77"/>
      <c r="AL19" s="77"/>
      <c r="AM19" s="77"/>
      <c r="AN19" s="77"/>
      <c r="AO19" s="77"/>
      <c r="AP19" s="77"/>
      <c r="AQ19" s="77"/>
    </row>
    <row r="20" spans="1:43" ht="19.5" thickBot="1">
      <c r="A20" s="5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5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/>
      <c r="AD20" s="79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</row>
    <row r="21" spans="1:43" ht="21.75" thickBot="1">
      <c r="A21" s="11" t="s">
        <v>58</v>
      </c>
      <c r="B21" s="63">
        <f>100+SUM(B5:B20)</f>
        <v>77</v>
      </c>
      <c r="C21" s="64">
        <f aca="true" t="shared" si="0" ref="C21:AQ21">100+SUM(C5:C20)</f>
        <v>65</v>
      </c>
      <c r="D21" s="64">
        <f t="shared" si="0"/>
        <v>69</v>
      </c>
      <c r="E21" s="64">
        <f t="shared" si="0"/>
        <v>93</v>
      </c>
      <c r="F21" s="64">
        <f t="shared" si="0"/>
        <v>97</v>
      </c>
      <c r="G21" s="64">
        <f t="shared" si="0"/>
        <v>39</v>
      </c>
      <c r="H21" s="64">
        <f t="shared" si="0"/>
        <v>96</v>
      </c>
      <c r="I21" s="64">
        <f t="shared" si="0"/>
        <v>100</v>
      </c>
      <c r="J21" s="64">
        <f t="shared" si="0"/>
        <v>97</v>
      </c>
      <c r="K21" s="64">
        <f t="shared" si="0"/>
        <v>96</v>
      </c>
      <c r="L21" s="64">
        <f t="shared" si="0"/>
        <v>65</v>
      </c>
      <c r="M21" s="64">
        <f t="shared" si="0"/>
        <v>57</v>
      </c>
      <c r="N21" s="64">
        <f t="shared" si="0"/>
        <v>46</v>
      </c>
      <c r="O21" s="65">
        <f t="shared" si="0"/>
        <v>88</v>
      </c>
      <c r="P21" s="63">
        <f t="shared" si="0"/>
        <v>58</v>
      </c>
      <c r="Q21" s="64">
        <f t="shared" si="0"/>
        <v>53</v>
      </c>
      <c r="R21" s="64">
        <f t="shared" si="0"/>
        <v>88</v>
      </c>
      <c r="S21" s="64">
        <f t="shared" si="0"/>
        <v>94</v>
      </c>
      <c r="T21" s="64">
        <f t="shared" si="0"/>
        <v>67</v>
      </c>
      <c r="U21" s="64">
        <f t="shared" si="0"/>
        <v>49</v>
      </c>
      <c r="V21" s="64">
        <f t="shared" si="0"/>
        <v>99</v>
      </c>
      <c r="W21" s="64">
        <f t="shared" si="0"/>
        <v>100</v>
      </c>
      <c r="X21" s="64">
        <f t="shared" si="0"/>
        <v>88</v>
      </c>
      <c r="Y21" s="64">
        <f t="shared" si="0"/>
        <v>66</v>
      </c>
      <c r="Z21" s="64">
        <f t="shared" si="0"/>
        <v>68</v>
      </c>
      <c r="AA21" s="64">
        <f t="shared" si="0"/>
        <v>65</v>
      </c>
      <c r="AB21" s="64">
        <f t="shared" si="0"/>
        <v>92</v>
      </c>
      <c r="AC21" s="65">
        <f t="shared" si="0"/>
        <v>100</v>
      </c>
      <c r="AD21" s="63">
        <f t="shared" si="0"/>
        <v>94</v>
      </c>
      <c r="AE21" s="64">
        <f>100+SUM(AE5:AE20)</f>
        <v>80</v>
      </c>
      <c r="AF21" s="64">
        <f t="shared" si="0"/>
        <v>96</v>
      </c>
      <c r="AG21" s="64">
        <f t="shared" si="0"/>
        <v>79</v>
      </c>
      <c r="AH21" s="64">
        <f t="shared" si="0"/>
        <v>99</v>
      </c>
      <c r="AI21" s="64">
        <f t="shared" si="0"/>
        <v>87</v>
      </c>
      <c r="AJ21" s="64">
        <f t="shared" si="0"/>
        <v>50</v>
      </c>
      <c r="AK21" s="64">
        <f t="shared" si="0"/>
        <v>94</v>
      </c>
      <c r="AL21" s="64">
        <f t="shared" si="0"/>
        <v>91</v>
      </c>
      <c r="AM21" s="64">
        <f t="shared" si="0"/>
        <v>62</v>
      </c>
      <c r="AN21" s="64">
        <f t="shared" si="0"/>
        <v>96</v>
      </c>
      <c r="AO21" s="64">
        <f t="shared" si="0"/>
        <v>98</v>
      </c>
      <c r="AP21" s="64">
        <f t="shared" si="0"/>
        <v>81</v>
      </c>
      <c r="AQ21" s="66">
        <f t="shared" si="0"/>
        <v>84</v>
      </c>
    </row>
    <row r="22" spans="1:43" ht="18.75">
      <c r="A22" s="1" t="s">
        <v>59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30"/>
      <c r="P22" s="19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30"/>
      <c r="AD22" s="81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</row>
    <row r="23" spans="1:43" ht="18.75">
      <c r="A23" s="3" t="s">
        <v>120</v>
      </c>
      <c r="B23" s="22"/>
      <c r="C23" s="23"/>
      <c r="D23" s="23"/>
      <c r="E23" s="23"/>
      <c r="F23" s="23"/>
      <c r="G23" s="23"/>
      <c r="H23" s="23">
        <v>-5</v>
      </c>
      <c r="I23" s="23"/>
      <c r="J23" s="23"/>
      <c r="K23" s="23"/>
      <c r="L23" s="23"/>
      <c r="M23" s="23"/>
      <c r="N23" s="23"/>
      <c r="O23" s="24"/>
      <c r="P23" s="22"/>
      <c r="Q23" s="23"/>
      <c r="R23" s="23"/>
      <c r="S23" s="23">
        <v>-5</v>
      </c>
      <c r="T23" s="23"/>
      <c r="U23" s="23"/>
      <c r="V23" s="23"/>
      <c r="W23" s="23"/>
      <c r="X23" s="23"/>
      <c r="Y23" s="23"/>
      <c r="Z23" s="23"/>
      <c r="AA23" s="23"/>
      <c r="AB23" s="23"/>
      <c r="AC23" s="24"/>
      <c r="AD23" s="78"/>
      <c r="AE23" s="77">
        <v>-5</v>
      </c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</row>
    <row r="24" spans="1:43" ht="18.75">
      <c r="A24" s="3" t="s">
        <v>119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22"/>
      <c r="Q24" s="23"/>
      <c r="R24" s="23"/>
      <c r="S24" s="23"/>
      <c r="T24" s="23">
        <v>-10</v>
      </c>
      <c r="U24" s="23"/>
      <c r="V24" s="23"/>
      <c r="W24" s="23"/>
      <c r="X24" s="23"/>
      <c r="Y24" s="23"/>
      <c r="Z24" s="23"/>
      <c r="AA24" s="23"/>
      <c r="AB24" s="23"/>
      <c r="AC24" s="24"/>
      <c r="AD24" s="78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</row>
    <row r="25" spans="1:43" ht="19.5" thickBot="1">
      <c r="A25" s="4" t="s">
        <v>60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5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7"/>
      <c r="AD25" s="79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</row>
    <row r="26" spans="1:43" ht="21.75" thickBot="1">
      <c r="A26" s="11" t="s">
        <v>61</v>
      </c>
      <c r="B26" s="63">
        <f>100+SUM(B22:B25)</f>
        <v>100</v>
      </c>
      <c r="C26" s="63">
        <f aca="true" t="shared" si="1" ref="C26:AQ26">100+SUM(C22:C25)</f>
        <v>100</v>
      </c>
      <c r="D26" s="63">
        <f t="shared" si="1"/>
        <v>100</v>
      </c>
      <c r="E26" s="63">
        <f t="shared" si="1"/>
        <v>100</v>
      </c>
      <c r="F26" s="63">
        <f t="shared" si="1"/>
        <v>100</v>
      </c>
      <c r="G26" s="63">
        <f t="shared" si="1"/>
        <v>100</v>
      </c>
      <c r="H26" s="63">
        <f t="shared" si="1"/>
        <v>95</v>
      </c>
      <c r="I26" s="63">
        <f t="shared" si="1"/>
        <v>100</v>
      </c>
      <c r="J26" s="63">
        <f t="shared" si="1"/>
        <v>100</v>
      </c>
      <c r="K26" s="63">
        <f t="shared" si="1"/>
        <v>100</v>
      </c>
      <c r="L26" s="63">
        <f t="shared" si="1"/>
        <v>100</v>
      </c>
      <c r="M26" s="63">
        <f t="shared" si="1"/>
        <v>100</v>
      </c>
      <c r="N26" s="63">
        <f t="shared" si="1"/>
        <v>100</v>
      </c>
      <c r="O26" s="65">
        <f t="shared" si="1"/>
        <v>100</v>
      </c>
      <c r="P26" s="63">
        <f t="shared" si="1"/>
        <v>100</v>
      </c>
      <c r="Q26" s="63">
        <f t="shared" si="1"/>
        <v>100</v>
      </c>
      <c r="R26" s="63">
        <f t="shared" si="1"/>
        <v>100</v>
      </c>
      <c r="S26" s="63">
        <f t="shared" si="1"/>
        <v>95</v>
      </c>
      <c r="T26" s="63">
        <f t="shared" si="1"/>
        <v>90</v>
      </c>
      <c r="U26" s="63">
        <f t="shared" si="1"/>
        <v>100</v>
      </c>
      <c r="V26" s="63">
        <f t="shared" si="1"/>
        <v>100</v>
      </c>
      <c r="W26" s="63">
        <f t="shared" si="1"/>
        <v>100</v>
      </c>
      <c r="X26" s="63">
        <f t="shared" si="1"/>
        <v>100</v>
      </c>
      <c r="Y26" s="63">
        <f t="shared" si="1"/>
        <v>100</v>
      </c>
      <c r="Z26" s="63">
        <f t="shared" si="1"/>
        <v>100</v>
      </c>
      <c r="AA26" s="63">
        <f t="shared" si="1"/>
        <v>100</v>
      </c>
      <c r="AB26" s="63">
        <f t="shared" si="1"/>
        <v>100</v>
      </c>
      <c r="AC26" s="65">
        <f t="shared" si="1"/>
        <v>100</v>
      </c>
      <c r="AD26" s="63">
        <f t="shared" si="1"/>
        <v>100</v>
      </c>
      <c r="AE26" s="63">
        <f t="shared" si="1"/>
        <v>95</v>
      </c>
      <c r="AF26" s="63">
        <f t="shared" si="1"/>
        <v>100</v>
      </c>
      <c r="AG26" s="63">
        <f t="shared" si="1"/>
        <v>100</v>
      </c>
      <c r="AH26" s="63">
        <f t="shared" si="1"/>
        <v>100</v>
      </c>
      <c r="AI26" s="63">
        <f t="shared" si="1"/>
        <v>100</v>
      </c>
      <c r="AJ26" s="63">
        <f t="shared" si="1"/>
        <v>100</v>
      </c>
      <c r="AK26" s="63">
        <f t="shared" si="1"/>
        <v>100</v>
      </c>
      <c r="AL26" s="63">
        <f t="shared" si="1"/>
        <v>100</v>
      </c>
      <c r="AM26" s="63">
        <f t="shared" si="1"/>
        <v>100</v>
      </c>
      <c r="AN26" s="63">
        <f t="shared" si="1"/>
        <v>100</v>
      </c>
      <c r="AO26" s="63">
        <f t="shared" si="1"/>
        <v>100</v>
      </c>
      <c r="AP26" s="63">
        <f t="shared" si="1"/>
        <v>100</v>
      </c>
      <c r="AQ26" s="66">
        <f t="shared" si="1"/>
        <v>100</v>
      </c>
    </row>
    <row r="27" spans="1:43" ht="20.25" thickBot="1" thickTop="1">
      <c r="A27" s="7" t="s">
        <v>62</v>
      </c>
      <c r="B27" s="17"/>
      <c r="C27" s="18"/>
      <c r="D27" s="18"/>
      <c r="E27" s="18"/>
      <c r="F27" s="18"/>
      <c r="G27" s="18"/>
      <c r="H27" s="18"/>
      <c r="I27" s="18">
        <v>10</v>
      </c>
      <c r="J27" s="18">
        <v>10</v>
      </c>
      <c r="K27" s="18"/>
      <c r="L27" s="18"/>
      <c r="M27" s="18"/>
      <c r="N27" s="18"/>
      <c r="O27" s="70"/>
      <c r="P27" s="71"/>
      <c r="Q27" s="18"/>
      <c r="R27" s="18"/>
      <c r="S27" s="18"/>
      <c r="T27" s="18"/>
      <c r="U27" s="18"/>
      <c r="V27" s="18"/>
      <c r="W27" s="18">
        <v>10</v>
      </c>
      <c r="X27" s="18">
        <v>10</v>
      </c>
      <c r="Y27" s="18"/>
      <c r="Z27" s="18"/>
      <c r="AA27" s="18"/>
      <c r="AB27" s="18"/>
      <c r="AC27" s="70">
        <v>60</v>
      </c>
      <c r="AD27" s="72"/>
      <c r="AE27" s="73"/>
      <c r="AF27" s="73"/>
      <c r="AG27" s="73"/>
      <c r="AH27" s="73"/>
      <c r="AI27" s="73"/>
      <c r="AJ27" s="73">
        <v>30</v>
      </c>
      <c r="AK27" s="73">
        <v>10</v>
      </c>
      <c r="AL27" s="73">
        <v>10</v>
      </c>
      <c r="AM27" s="73"/>
      <c r="AN27" s="73"/>
      <c r="AO27" s="73"/>
      <c r="AP27" s="73"/>
      <c r="AQ27" s="74"/>
    </row>
    <row r="28" spans="1:43" ht="22.5" thickBot="1" thickTop="1">
      <c r="A28" s="6" t="s">
        <v>63</v>
      </c>
      <c r="B28" s="63">
        <f>SUM(B21,B26)</f>
        <v>177</v>
      </c>
      <c r="C28" s="63">
        <f aca="true" t="shared" si="2" ref="C28:AQ28">SUM(C21,C26)</f>
        <v>165</v>
      </c>
      <c r="D28" s="63">
        <f t="shared" si="2"/>
        <v>169</v>
      </c>
      <c r="E28" s="63">
        <f t="shared" si="2"/>
        <v>193</v>
      </c>
      <c r="F28" s="63">
        <f t="shared" si="2"/>
        <v>197</v>
      </c>
      <c r="G28" s="63">
        <f t="shared" si="2"/>
        <v>139</v>
      </c>
      <c r="H28" s="63">
        <f t="shared" si="2"/>
        <v>191</v>
      </c>
      <c r="I28" s="63">
        <f t="shared" si="2"/>
        <v>200</v>
      </c>
      <c r="J28" s="63">
        <f t="shared" si="2"/>
        <v>197</v>
      </c>
      <c r="K28" s="63">
        <f t="shared" si="2"/>
        <v>196</v>
      </c>
      <c r="L28" s="63">
        <f t="shared" si="2"/>
        <v>165</v>
      </c>
      <c r="M28" s="63">
        <f t="shared" si="2"/>
        <v>157</v>
      </c>
      <c r="N28" s="63">
        <f t="shared" si="2"/>
        <v>146</v>
      </c>
      <c r="O28" s="65">
        <f t="shared" si="2"/>
        <v>188</v>
      </c>
      <c r="P28" s="63">
        <f t="shared" si="2"/>
        <v>158</v>
      </c>
      <c r="Q28" s="63">
        <f t="shared" si="2"/>
        <v>153</v>
      </c>
      <c r="R28" s="63">
        <f t="shared" si="2"/>
        <v>188</v>
      </c>
      <c r="S28" s="63">
        <f t="shared" si="2"/>
        <v>189</v>
      </c>
      <c r="T28" s="63">
        <f t="shared" si="2"/>
        <v>157</v>
      </c>
      <c r="U28" s="63">
        <f t="shared" si="2"/>
        <v>149</v>
      </c>
      <c r="V28" s="63">
        <f t="shared" si="2"/>
        <v>199</v>
      </c>
      <c r="W28" s="63">
        <f t="shared" si="2"/>
        <v>200</v>
      </c>
      <c r="X28" s="63">
        <f t="shared" si="2"/>
        <v>188</v>
      </c>
      <c r="Y28" s="63">
        <f t="shared" si="2"/>
        <v>166</v>
      </c>
      <c r="Z28" s="63">
        <f t="shared" si="2"/>
        <v>168</v>
      </c>
      <c r="AA28" s="63">
        <f t="shared" si="2"/>
        <v>165</v>
      </c>
      <c r="AB28" s="63">
        <f t="shared" si="2"/>
        <v>192</v>
      </c>
      <c r="AC28" s="65">
        <f t="shared" si="2"/>
        <v>200</v>
      </c>
      <c r="AD28" s="63">
        <f t="shared" si="2"/>
        <v>194</v>
      </c>
      <c r="AE28" s="63">
        <f t="shared" si="2"/>
        <v>175</v>
      </c>
      <c r="AF28" s="63">
        <f t="shared" si="2"/>
        <v>196</v>
      </c>
      <c r="AG28" s="63">
        <f t="shared" si="2"/>
        <v>179</v>
      </c>
      <c r="AH28" s="63">
        <f t="shared" si="2"/>
        <v>199</v>
      </c>
      <c r="AI28" s="63">
        <f t="shared" si="2"/>
        <v>187</v>
      </c>
      <c r="AJ28" s="63">
        <f t="shared" si="2"/>
        <v>150</v>
      </c>
      <c r="AK28" s="63">
        <f t="shared" si="2"/>
        <v>194</v>
      </c>
      <c r="AL28" s="63">
        <f t="shared" si="2"/>
        <v>191</v>
      </c>
      <c r="AM28" s="63">
        <f t="shared" si="2"/>
        <v>162</v>
      </c>
      <c r="AN28" s="63">
        <f t="shared" si="2"/>
        <v>196</v>
      </c>
      <c r="AO28" s="63">
        <f t="shared" si="2"/>
        <v>198</v>
      </c>
      <c r="AP28" s="63">
        <f t="shared" si="2"/>
        <v>181</v>
      </c>
      <c r="AQ28" s="66">
        <f t="shared" si="2"/>
        <v>184</v>
      </c>
    </row>
    <row r="29" spans="1:43" ht="22.5" thickBot="1" thickTop="1">
      <c r="A29" s="12" t="s">
        <v>64</v>
      </c>
      <c r="B29" s="67">
        <f>SUM(B21,B26,B27)</f>
        <v>177</v>
      </c>
      <c r="C29" s="67">
        <f aca="true" t="shared" si="3" ref="C29:AQ29">SUM(C21,C26,C27)</f>
        <v>165</v>
      </c>
      <c r="D29" s="67">
        <f t="shared" si="3"/>
        <v>169</v>
      </c>
      <c r="E29" s="67">
        <f t="shared" si="3"/>
        <v>193</v>
      </c>
      <c r="F29" s="67">
        <f t="shared" si="3"/>
        <v>197</v>
      </c>
      <c r="G29" s="67">
        <f t="shared" si="3"/>
        <v>139</v>
      </c>
      <c r="H29" s="67">
        <f t="shared" si="3"/>
        <v>191</v>
      </c>
      <c r="I29" s="67">
        <f t="shared" si="3"/>
        <v>210</v>
      </c>
      <c r="J29" s="67">
        <f t="shared" si="3"/>
        <v>207</v>
      </c>
      <c r="K29" s="67">
        <f t="shared" si="3"/>
        <v>196</v>
      </c>
      <c r="L29" s="67">
        <f t="shared" si="3"/>
        <v>165</v>
      </c>
      <c r="M29" s="67">
        <f t="shared" si="3"/>
        <v>157</v>
      </c>
      <c r="N29" s="67">
        <f t="shared" si="3"/>
        <v>146</v>
      </c>
      <c r="O29" s="68">
        <f t="shared" si="3"/>
        <v>188</v>
      </c>
      <c r="P29" s="67">
        <f t="shared" si="3"/>
        <v>158</v>
      </c>
      <c r="Q29" s="67">
        <f t="shared" si="3"/>
        <v>153</v>
      </c>
      <c r="R29" s="67">
        <f t="shared" si="3"/>
        <v>188</v>
      </c>
      <c r="S29" s="67">
        <f t="shared" si="3"/>
        <v>189</v>
      </c>
      <c r="T29" s="67">
        <f t="shared" si="3"/>
        <v>157</v>
      </c>
      <c r="U29" s="67">
        <f t="shared" si="3"/>
        <v>149</v>
      </c>
      <c r="V29" s="67">
        <f t="shared" si="3"/>
        <v>199</v>
      </c>
      <c r="W29" s="67">
        <f t="shared" si="3"/>
        <v>210</v>
      </c>
      <c r="X29" s="67">
        <f t="shared" si="3"/>
        <v>198</v>
      </c>
      <c r="Y29" s="67">
        <f t="shared" si="3"/>
        <v>166</v>
      </c>
      <c r="Z29" s="67">
        <f t="shared" si="3"/>
        <v>168</v>
      </c>
      <c r="AA29" s="67">
        <f t="shared" si="3"/>
        <v>165</v>
      </c>
      <c r="AB29" s="67">
        <f t="shared" si="3"/>
        <v>192</v>
      </c>
      <c r="AC29" s="68">
        <f t="shared" si="3"/>
        <v>260</v>
      </c>
      <c r="AD29" s="67">
        <f t="shared" si="3"/>
        <v>194</v>
      </c>
      <c r="AE29" s="67">
        <f t="shared" si="3"/>
        <v>175</v>
      </c>
      <c r="AF29" s="67">
        <f t="shared" si="3"/>
        <v>196</v>
      </c>
      <c r="AG29" s="67">
        <f t="shared" si="3"/>
        <v>179</v>
      </c>
      <c r="AH29" s="67">
        <f t="shared" si="3"/>
        <v>199</v>
      </c>
      <c r="AI29" s="67">
        <f t="shared" si="3"/>
        <v>187</v>
      </c>
      <c r="AJ29" s="67">
        <f t="shared" si="3"/>
        <v>180</v>
      </c>
      <c r="AK29" s="67">
        <f t="shared" si="3"/>
        <v>204</v>
      </c>
      <c r="AL29" s="67">
        <f t="shared" si="3"/>
        <v>201</v>
      </c>
      <c r="AM29" s="67">
        <f t="shared" si="3"/>
        <v>162</v>
      </c>
      <c r="AN29" s="67">
        <f t="shared" si="3"/>
        <v>196</v>
      </c>
      <c r="AO29" s="67">
        <f t="shared" si="3"/>
        <v>198</v>
      </c>
      <c r="AP29" s="67">
        <f t="shared" si="3"/>
        <v>181</v>
      </c>
      <c r="AQ29" s="69">
        <f t="shared" si="3"/>
        <v>184</v>
      </c>
    </row>
    <row r="30" spans="1:43" ht="19.5" thickBot="1">
      <c r="A30" s="10" t="s">
        <v>65</v>
      </c>
      <c r="B30" s="28">
        <f>RANK(B28,$B$28:$AQ$28)</f>
        <v>26</v>
      </c>
      <c r="C30" s="28">
        <f aca="true" t="shared" si="4" ref="C30:AQ30">RANK(C28,$B$28:$AQ$28)</f>
        <v>31</v>
      </c>
      <c r="D30" s="28">
        <f t="shared" si="4"/>
        <v>28</v>
      </c>
      <c r="E30" s="28">
        <f t="shared" si="4"/>
        <v>14</v>
      </c>
      <c r="F30" s="28">
        <f t="shared" si="4"/>
        <v>7</v>
      </c>
      <c r="G30" s="28">
        <f t="shared" si="4"/>
        <v>42</v>
      </c>
      <c r="H30" s="28">
        <f t="shared" si="4"/>
        <v>16</v>
      </c>
      <c r="I30" s="28">
        <f t="shared" si="4"/>
        <v>1</v>
      </c>
      <c r="J30" s="28">
        <f t="shared" si="4"/>
        <v>7</v>
      </c>
      <c r="K30" s="28">
        <f t="shared" si="4"/>
        <v>9</v>
      </c>
      <c r="L30" s="28">
        <f t="shared" si="4"/>
        <v>31</v>
      </c>
      <c r="M30" s="28">
        <f t="shared" si="4"/>
        <v>36</v>
      </c>
      <c r="N30" s="28">
        <f t="shared" si="4"/>
        <v>41</v>
      </c>
      <c r="O30" s="29">
        <f t="shared" si="4"/>
        <v>19</v>
      </c>
      <c r="P30" s="28">
        <f t="shared" si="4"/>
        <v>35</v>
      </c>
      <c r="Q30" s="28">
        <f t="shared" si="4"/>
        <v>38</v>
      </c>
      <c r="R30" s="28">
        <f t="shared" si="4"/>
        <v>19</v>
      </c>
      <c r="S30" s="28">
        <f t="shared" si="4"/>
        <v>18</v>
      </c>
      <c r="T30" s="28">
        <f t="shared" si="4"/>
        <v>36</v>
      </c>
      <c r="U30" s="28">
        <f t="shared" si="4"/>
        <v>40</v>
      </c>
      <c r="V30" s="28">
        <f t="shared" si="4"/>
        <v>4</v>
      </c>
      <c r="W30" s="28">
        <f t="shared" si="4"/>
        <v>1</v>
      </c>
      <c r="X30" s="28">
        <f t="shared" si="4"/>
        <v>19</v>
      </c>
      <c r="Y30" s="28">
        <f t="shared" si="4"/>
        <v>30</v>
      </c>
      <c r="Z30" s="28">
        <f t="shared" si="4"/>
        <v>29</v>
      </c>
      <c r="AA30" s="28">
        <f t="shared" si="4"/>
        <v>31</v>
      </c>
      <c r="AB30" s="28">
        <f t="shared" si="4"/>
        <v>15</v>
      </c>
      <c r="AC30" s="29">
        <f t="shared" si="4"/>
        <v>1</v>
      </c>
      <c r="AD30" s="28">
        <f t="shared" si="4"/>
        <v>12</v>
      </c>
      <c r="AE30" s="28">
        <f t="shared" si="4"/>
        <v>27</v>
      </c>
      <c r="AF30" s="28">
        <f t="shared" si="4"/>
        <v>9</v>
      </c>
      <c r="AG30" s="28">
        <f t="shared" si="4"/>
        <v>25</v>
      </c>
      <c r="AH30" s="28">
        <f t="shared" si="4"/>
        <v>4</v>
      </c>
      <c r="AI30" s="28">
        <f t="shared" si="4"/>
        <v>22</v>
      </c>
      <c r="AJ30" s="28">
        <f t="shared" si="4"/>
        <v>39</v>
      </c>
      <c r="AK30" s="28">
        <f t="shared" si="4"/>
        <v>12</v>
      </c>
      <c r="AL30" s="28">
        <f t="shared" si="4"/>
        <v>16</v>
      </c>
      <c r="AM30" s="28">
        <f t="shared" si="4"/>
        <v>34</v>
      </c>
      <c r="AN30" s="28">
        <f t="shared" si="4"/>
        <v>9</v>
      </c>
      <c r="AO30" s="28">
        <f t="shared" si="4"/>
        <v>6</v>
      </c>
      <c r="AP30" s="28">
        <f t="shared" si="4"/>
        <v>24</v>
      </c>
      <c r="AQ30" s="36">
        <f t="shared" si="4"/>
        <v>23</v>
      </c>
    </row>
    <row r="31" spans="1:43" ht="19.5" thickBot="1">
      <c r="A31" s="9" t="s">
        <v>66</v>
      </c>
      <c r="B31" s="60" t="str">
        <f>HLOOKUP(B29,'Quy định xếp loại'!$B$3:$E$4,2,1)</f>
        <v>Yếu</v>
      </c>
      <c r="C31" s="60" t="str">
        <f>HLOOKUP(C29,'Quy định xếp loại'!$B$3:$E$4,2,1)</f>
        <v>Yếu</v>
      </c>
      <c r="D31" s="60" t="str">
        <f>HLOOKUP(D29,'Quy định xếp loại'!$B$3:$E$4,2,1)</f>
        <v>Yếu</v>
      </c>
      <c r="E31" s="60" t="str">
        <f>HLOOKUP(E29,'Quy định xếp loại'!$B$3:$E$4,2,1)</f>
        <v>Khá</v>
      </c>
      <c r="F31" s="60" t="str">
        <f>HLOOKUP(F29,'Quy định xếp loại'!$B$3:$E$4,2,1)</f>
        <v>Tốt</v>
      </c>
      <c r="G31" s="60" t="str">
        <f>HLOOKUP(G29,'Quy định xếp loại'!$B$3:$E$4,2,1)</f>
        <v>Yếu</v>
      </c>
      <c r="H31" s="60" t="str">
        <f>HLOOKUP(H29,'Quy định xếp loại'!$B$3:$E$4,2,1)</f>
        <v>Khá</v>
      </c>
      <c r="I31" s="60" t="str">
        <f>HLOOKUP(I29,'Quy định xếp loại'!$B$3:$E$4,2,1)</f>
        <v>Tốt</v>
      </c>
      <c r="J31" s="60" t="str">
        <f>HLOOKUP(J29,'Quy định xếp loại'!$B$3:$E$4,2,1)</f>
        <v>Tốt</v>
      </c>
      <c r="K31" s="60" t="str">
        <f>HLOOKUP(K29,'Quy định xếp loại'!$B$3:$E$4,2,1)</f>
        <v>Tốt</v>
      </c>
      <c r="L31" s="60" t="str">
        <f>HLOOKUP(L29,'Quy định xếp loại'!$B$3:$E$4,2,1)</f>
        <v>Yếu</v>
      </c>
      <c r="M31" s="60" t="str">
        <f>HLOOKUP(M29,'Quy định xếp loại'!$B$3:$E$4,2,1)</f>
        <v>Yếu</v>
      </c>
      <c r="N31" s="60" t="str">
        <f>HLOOKUP(N29,'Quy định xếp loại'!$B$3:$E$4,2,1)</f>
        <v>Yếu</v>
      </c>
      <c r="O31" s="61" t="str">
        <f>HLOOKUP(O29,'Quy định xếp loại'!$B$3:$E$4,2,1)</f>
        <v>TB</v>
      </c>
      <c r="P31" s="60" t="str">
        <f>HLOOKUP(P29,'Quy định xếp loại'!$B$3:$E$4,2,1)</f>
        <v>Yếu</v>
      </c>
      <c r="Q31" s="60" t="str">
        <f>HLOOKUP(Q29,'Quy định xếp loại'!$B$3:$E$4,2,1)</f>
        <v>Yếu</v>
      </c>
      <c r="R31" s="60" t="str">
        <f>HLOOKUP(R29,'Quy định xếp loại'!$B$3:$E$4,2,1)</f>
        <v>TB</v>
      </c>
      <c r="S31" s="60" t="str">
        <f>HLOOKUP(S29,'Quy định xếp loại'!$B$3:$E$4,2,1)</f>
        <v>TB</v>
      </c>
      <c r="T31" s="60" t="str">
        <f>HLOOKUP(T29,'Quy định xếp loại'!$B$3:$E$4,2,1)</f>
        <v>Yếu</v>
      </c>
      <c r="U31" s="60" t="str">
        <f>HLOOKUP(U29,'Quy định xếp loại'!$B$3:$E$4,2,1)</f>
        <v>Yếu</v>
      </c>
      <c r="V31" s="60" t="str">
        <f>HLOOKUP(V29,'Quy định xếp loại'!$B$3:$E$4,2,1)</f>
        <v>Tốt</v>
      </c>
      <c r="W31" s="60" t="str">
        <f>HLOOKUP(W29,'Quy định xếp loại'!$B$3:$E$4,2,1)</f>
        <v>Tốt</v>
      </c>
      <c r="X31" s="60" t="str">
        <f>HLOOKUP(X29,'Quy định xếp loại'!$B$3:$E$4,2,1)</f>
        <v>Tốt</v>
      </c>
      <c r="Y31" s="60" t="str">
        <f>HLOOKUP(Y29,'Quy định xếp loại'!$B$3:$E$4,2,1)</f>
        <v>Yếu</v>
      </c>
      <c r="Z31" s="60" t="str">
        <f>HLOOKUP(Z29,'Quy định xếp loại'!$B$3:$E$4,2,1)</f>
        <v>Yếu</v>
      </c>
      <c r="AA31" s="60" t="str">
        <f>HLOOKUP(AA29,'Quy định xếp loại'!$B$3:$E$4,2,1)</f>
        <v>Yếu</v>
      </c>
      <c r="AB31" s="60" t="str">
        <f>HLOOKUP(AB29,'Quy định xếp loại'!$B$3:$E$4,2,1)</f>
        <v>Khá</v>
      </c>
      <c r="AC31" s="61" t="str">
        <f>HLOOKUP(AC29,'Quy định xếp loại'!$B$3:$E$4,2,1)</f>
        <v>Tốt</v>
      </c>
      <c r="AD31" s="60" t="str">
        <f>HLOOKUP(AD29,'Quy định xếp loại'!$B$3:$E$4,2,1)</f>
        <v>Khá</v>
      </c>
      <c r="AE31" s="60" t="str">
        <f>HLOOKUP(AE29,'Quy định xếp loại'!$B$3:$E$4,2,1)</f>
        <v>Yếu</v>
      </c>
      <c r="AF31" s="60" t="str">
        <f>HLOOKUP(AF29,'Quy định xếp loại'!$B$3:$E$4,2,1)</f>
        <v>Tốt</v>
      </c>
      <c r="AG31" s="60" t="str">
        <f>HLOOKUP(AG29,'Quy định xếp loại'!$B$3:$E$4,2,1)</f>
        <v>Yếu</v>
      </c>
      <c r="AH31" s="60" t="str">
        <f>HLOOKUP(AH29,'Quy định xếp loại'!$B$3:$E$4,2,1)</f>
        <v>Tốt</v>
      </c>
      <c r="AI31" s="60" t="str">
        <f>HLOOKUP(AI29,'Quy định xếp loại'!$B$3:$E$4,2,1)</f>
        <v>TB</v>
      </c>
      <c r="AJ31" s="60" t="str">
        <f>HLOOKUP(AJ29,'Quy định xếp loại'!$B$3:$E$4,2,1)</f>
        <v>Yếu</v>
      </c>
      <c r="AK31" s="60" t="str">
        <f>HLOOKUP(AK29,'Quy định xếp loại'!$B$3:$E$4,2,1)</f>
        <v>Tốt</v>
      </c>
      <c r="AL31" s="60" t="str">
        <f>HLOOKUP(AL29,'Quy định xếp loại'!$B$3:$E$4,2,1)</f>
        <v>Tốt</v>
      </c>
      <c r="AM31" s="60" t="str">
        <f>HLOOKUP(AM29,'Quy định xếp loại'!$B$3:$E$4,2,1)</f>
        <v>Yếu</v>
      </c>
      <c r="AN31" s="60" t="str">
        <f>HLOOKUP(AN29,'Quy định xếp loại'!$B$3:$E$4,2,1)</f>
        <v>Tốt</v>
      </c>
      <c r="AO31" s="60" t="str">
        <f>HLOOKUP(AO29,'Quy định xếp loại'!$B$3:$E$4,2,1)</f>
        <v>Tốt</v>
      </c>
      <c r="AP31" s="60" t="str">
        <f>HLOOKUP(AP29,'Quy định xếp loại'!$B$3:$E$4,2,1)</f>
        <v>Yếu</v>
      </c>
      <c r="AQ31" s="62" t="str">
        <f>HLOOKUP(AQ29,'Quy định xếp loại'!$B$3:$E$4,2,1)</f>
        <v>Yếu</v>
      </c>
    </row>
    <row r="32" ht="19.5" thickTop="1"/>
  </sheetData>
  <sheetProtection password="94D7" sheet="1" objects="1" scenarios="1"/>
  <protectedRanges>
    <protectedRange sqref="B5:AQ20" name="Range1"/>
    <protectedRange sqref="B22:AQ25" name="Range2"/>
    <protectedRange sqref="B27:AQ27" name="Range3"/>
  </protectedRanges>
  <mergeCells count="45">
    <mergeCell ref="AP3:AP4"/>
    <mergeCell ref="AQ3:AQ4"/>
    <mergeCell ref="A1:AQ1"/>
    <mergeCell ref="A2:AQ2"/>
    <mergeCell ref="AK3:AK4"/>
    <mergeCell ref="AL3:AL4"/>
    <mergeCell ref="AM3:AM4"/>
    <mergeCell ref="AN3:AN4"/>
    <mergeCell ref="AO3:AO4"/>
    <mergeCell ref="AF3:AF4"/>
    <mergeCell ref="AG3:AG4"/>
    <mergeCell ref="AH3:AH4"/>
    <mergeCell ref="AI3:AI4"/>
    <mergeCell ref="AJ3:AJ4"/>
    <mergeCell ref="F3:F4"/>
    <mergeCell ref="G3:G4"/>
    <mergeCell ref="H3:H4"/>
    <mergeCell ref="AD3:AD4"/>
    <mergeCell ref="AE3:AE4"/>
    <mergeCell ref="M3:M4"/>
    <mergeCell ref="A3:A4"/>
    <mergeCell ref="B3:B4"/>
    <mergeCell ref="C3:C4"/>
    <mergeCell ref="D3:D4"/>
    <mergeCell ref="E3:E4"/>
    <mergeCell ref="T3:T4"/>
    <mergeCell ref="I3:I4"/>
    <mergeCell ref="J3:J4"/>
    <mergeCell ref="K3:K4"/>
    <mergeCell ref="L3:L4"/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N3:N4"/>
  </mergeCells>
  <conditionalFormatting sqref="B30:AQ30">
    <cfRule type="cellIs" priority="1" dxfId="2" operator="greaterThan" stopIfTrue="1">
      <formula>39</formula>
    </cfRule>
    <cfRule type="cellIs" priority="2" dxfId="3" operator="lessThan" stopIfTrue="1">
      <formula>4</formula>
    </cfRule>
  </conditionalFormatting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zoomScale="115" zoomScaleNormal="115" zoomScalePageLayoutView="0" workbookViewId="0" topLeftCell="A1">
      <selection activeCell="B14" sqref="B14"/>
    </sheetView>
  </sheetViews>
  <sheetFormatPr defaultColWidth="8.88671875" defaultRowHeight="18.75"/>
  <cols>
    <col min="1" max="1" width="5.99609375" style="37" customWidth="1"/>
    <col min="2" max="2" width="108.5546875" style="0" customWidth="1"/>
  </cols>
  <sheetData>
    <row r="1" spans="1:2" ht="18.75">
      <c r="A1" s="102" t="str">
        <f>'Phần ghi điểm'!A1:AQ1</f>
        <v>TUẦN THỨ: 33 - TỪ: 16/04/2018 ĐẾN 22/04/2018 - LỚP TRỰC: 12B6 - GVCN: BÙI THỊ LIÊN; 10A6: PHAN THỊ THU HIỀN</v>
      </c>
      <c r="B1" s="102"/>
    </row>
    <row r="2" spans="1:2" ht="19.5" thickBot="1">
      <c r="A2" s="103" t="s">
        <v>74</v>
      </c>
      <c r="B2" s="103"/>
    </row>
    <row r="3" spans="1:2" ht="12.75" customHeight="1" thickBot="1" thickTop="1">
      <c r="A3" s="38" t="s">
        <v>75</v>
      </c>
      <c r="B3" s="39"/>
    </row>
    <row r="4" spans="1:2" ht="12.75" customHeight="1" thickTop="1">
      <c r="A4" s="42" t="s">
        <v>1</v>
      </c>
      <c r="B4" s="83" t="s">
        <v>135</v>
      </c>
    </row>
    <row r="5" spans="1:2" ht="12.75" customHeight="1">
      <c r="A5" s="43" t="s">
        <v>2</v>
      </c>
      <c r="B5" s="40" t="s">
        <v>138</v>
      </c>
    </row>
    <row r="6" spans="1:2" ht="12.75" customHeight="1">
      <c r="A6" s="43" t="s">
        <v>3</v>
      </c>
      <c r="B6" s="40" t="s">
        <v>161</v>
      </c>
    </row>
    <row r="7" spans="1:2" ht="12.75" customHeight="1">
      <c r="A7" s="43" t="s">
        <v>4</v>
      </c>
      <c r="B7" s="49" t="s">
        <v>139</v>
      </c>
    </row>
    <row r="8" spans="1:2" ht="12.75" customHeight="1">
      <c r="A8" s="43" t="s">
        <v>5</v>
      </c>
      <c r="B8" s="50" t="s">
        <v>140</v>
      </c>
    </row>
    <row r="9" spans="1:2" ht="12.75" customHeight="1">
      <c r="A9" s="43" t="s">
        <v>6</v>
      </c>
      <c r="B9" s="51" t="s">
        <v>141</v>
      </c>
    </row>
    <row r="10" spans="1:2" ht="12.75" customHeight="1">
      <c r="A10" s="43" t="s">
        <v>7</v>
      </c>
      <c r="B10" s="49" t="s">
        <v>142</v>
      </c>
    </row>
    <row r="11" spans="1:2" ht="10.5" customHeight="1">
      <c r="A11" s="43" t="s">
        <v>8</v>
      </c>
      <c r="B11" s="49" t="s">
        <v>163</v>
      </c>
    </row>
    <row r="12" spans="1:2" ht="12.75" customHeight="1">
      <c r="A12" s="43" t="s">
        <v>9</v>
      </c>
      <c r="B12" s="52" t="s">
        <v>157</v>
      </c>
    </row>
    <row r="13" spans="1:2" ht="12.75" customHeight="1">
      <c r="A13" s="43" t="s">
        <v>10</v>
      </c>
      <c r="B13" s="40" t="s">
        <v>136</v>
      </c>
    </row>
    <row r="14" spans="1:2" ht="12.75" customHeight="1">
      <c r="A14" s="43" t="s">
        <v>11</v>
      </c>
      <c r="B14" s="40" t="s">
        <v>143</v>
      </c>
    </row>
    <row r="15" spans="1:2" ht="12.75" customHeight="1">
      <c r="A15" s="43" t="s">
        <v>12</v>
      </c>
      <c r="B15" s="58" t="s">
        <v>144</v>
      </c>
    </row>
    <row r="16" spans="1:2" ht="12.75" customHeight="1">
      <c r="A16" s="43" t="s">
        <v>13</v>
      </c>
      <c r="B16" s="40" t="s">
        <v>162</v>
      </c>
    </row>
    <row r="17" spans="1:2" ht="12.75" customHeight="1" thickBot="1">
      <c r="A17" s="44" t="s">
        <v>14</v>
      </c>
      <c r="B17" s="53" t="s">
        <v>145</v>
      </c>
    </row>
    <row r="18" spans="1:2" ht="12.75" customHeight="1">
      <c r="A18" s="45" t="s">
        <v>15</v>
      </c>
      <c r="B18" s="54" t="s">
        <v>122</v>
      </c>
    </row>
    <row r="19" spans="1:2" ht="12.75" customHeight="1">
      <c r="A19" s="43" t="s">
        <v>16</v>
      </c>
      <c r="B19" s="49" t="s">
        <v>146</v>
      </c>
    </row>
    <row r="20" spans="1:2" ht="12.75" customHeight="1">
      <c r="A20" s="43" t="s">
        <v>17</v>
      </c>
      <c r="B20" s="40" t="s">
        <v>147</v>
      </c>
    </row>
    <row r="21" spans="1:2" ht="12.75" customHeight="1">
      <c r="A21" s="43" t="s">
        <v>18</v>
      </c>
      <c r="B21" s="59" t="s">
        <v>148</v>
      </c>
    </row>
    <row r="22" spans="1:2" ht="12.75" customHeight="1">
      <c r="A22" s="43" t="s">
        <v>19</v>
      </c>
      <c r="B22" s="55" t="s">
        <v>149</v>
      </c>
    </row>
    <row r="23" spans="1:2" ht="12.75" customHeight="1">
      <c r="A23" s="43" t="s">
        <v>20</v>
      </c>
      <c r="B23" s="49" t="s">
        <v>137</v>
      </c>
    </row>
    <row r="24" spans="1:2" ht="12.75" customHeight="1">
      <c r="A24" s="43" t="s">
        <v>21</v>
      </c>
      <c r="B24" s="40" t="s">
        <v>150</v>
      </c>
    </row>
    <row r="25" spans="1:2" ht="12.75" customHeight="1">
      <c r="A25" s="43" t="s">
        <v>22</v>
      </c>
      <c r="B25" s="49" t="s">
        <v>155</v>
      </c>
    </row>
    <row r="26" spans="1:2" ht="12.75" customHeight="1">
      <c r="A26" s="43" t="s">
        <v>23</v>
      </c>
      <c r="B26" s="40" t="s">
        <v>156</v>
      </c>
    </row>
    <row r="27" spans="1:2" ht="12.75" customHeight="1">
      <c r="A27" s="43" t="s">
        <v>24</v>
      </c>
      <c r="B27" s="40" t="s">
        <v>151</v>
      </c>
    </row>
    <row r="28" spans="1:2" ht="12.75" customHeight="1">
      <c r="A28" s="43" t="s">
        <v>25</v>
      </c>
      <c r="B28" s="49" t="s">
        <v>123</v>
      </c>
    </row>
    <row r="29" spans="1:2" ht="12.75" customHeight="1">
      <c r="A29" s="44" t="s">
        <v>26</v>
      </c>
      <c r="B29" s="56" t="s">
        <v>152</v>
      </c>
    </row>
    <row r="30" spans="1:2" ht="12.75" customHeight="1">
      <c r="A30" s="43" t="s">
        <v>27</v>
      </c>
      <c r="B30" s="41" t="s">
        <v>158</v>
      </c>
    </row>
    <row r="31" spans="1:2" ht="12.75" customHeight="1" thickBot="1">
      <c r="A31" s="44" t="s">
        <v>28</v>
      </c>
      <c r="B31" s="57" t="s">
        <v>160</v>
      </c>
    </row>
    <row r="32" spans="1:2" ht="12.75" customHeight="1">
      <c r="A32" s="45" t="s">
        <v>29</v>
      </c>
      <c r="B32" s="48" t="s">
        <v>124</v>
      </c>
    </row>
    <row r="33" spans="1:2" ht="12.75" customHeight="1">
      <c r="A33" s="44" t="s">
        <v>30</v>
      </c>
      <c r="B33" s="40" t="s">
        <v>125</v>
      </c>
    </row>
    <row r="34" spans="1:2" ht="12.75" customHeight="1">
      <c r="A34" s="43" t="s">
        <v>31</v>
      </c>
      <c r="B34" s="50" t="s">
        <v>126</v>
      </c>
    </row>
    <row r="35" spans="1:2" ht="12.75" customHeight="1">
      <c r="A35" s="43" t="s">
        <v>32</v>
      </c>
      <c r="B35" s="49" t="s">
        <v>127</v>
      </c>
    </row>
    <row r="36" spans="1:2" ht="12.75" customHeight="1">
      <c r="A36" s="43" t="s">
        <v>33</v>
      </c>
      <c r="B36" s="52" t="s">
        <v>128</v>
      </c>
    </row>
    <row r="37" spans="1:2" ht="12.75" customHeight="1">
      <c r="A37" s="44" t="s">
        <v>34</v>
      </c>
      <c r="B37" s="40" t="s">
        <v>129</v>
      </c>
    </row>
    <row r="38" spans="1:2" ht="12.75" customHeight="1">
      <c r="A38" s="44" t="s">
        <v>35</v>
      </c>
      <c r="B38" s="40" t="s">
        <v>159</v>
      </c>
    </row>
    <row r="39" spans="1:2" ht="12.75" customHeight="1">
      <c r="A39" s="43" t="s">
        <v>36</v>
      </c>
      <c r="B39" s="49" t="s">
        <v>153</v>
      </c>
    </row>
    <row r="40" spans="1:2" ht="12.75" customHeight="1">
      <c r="A40" s="43" t="s">
        <v>37</v>
      </c>
      <c r="B40" s="40" t="s">
        <v>154</v>
      </c>
    </row>
    <row r="41" spans="1:2" ht="12.75" customHeight="1">
      <c r="A41" s="46" t="s">
        <v>38</v>
      </c>
      <c r="B41" s="82" t="s">
        <v>130</v>
      </c>
    </row>
    <row r="42" spans="1:2" ht="12.75" customHeight="1">
      <c r="A42" s="44" t="s">
        <v>39</v>
      </c>
      <c r="B42" s="40" t="s">
        <v>131</v>
      </c>
    </row>
    <row r="43" spans="1:2" ht="12.75" customHeight="1">
      <c r="A43" s="44" t="s">
        <v>40</v>
      </c>
      <c r="B43" s="59" t="s">
        <v>132</v>
      </c>
    </row>
    <row r="44" spans="1:2" ht="12.75" customHeight="1">
      <c r="A44" s="43" t="s">
        <v>41</v>
      </c>
      <c r="B44" s="53" t="s">
        <v>133</v>
      </c>
    </row>
    <row r="45" spans="1:2" ht="12.75" customHeight="1" thickBot="1">
      <c r="A45" s="75" t="s">
        <v>118</v>
      </c>
      <c r="B45" s="47" t="s">
        <v>134</v>
      </c>
    </row>
    <row r="46" ht="19.5" thickTop="1"/>
  </sheetData>
  <sheetProtection/>
  <mergeCells count="2">
    <mergeCell ref="A1:B1"/>
    <mergeCell ref="A2:B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14" sqref="E14"/>
    </sheetView>
  </sheetViews>
  <sheetFormatPr defaultColWidth="8.88671875" defaultRowHeight="18.75"/>
  <sheetData>
    <row r="1" spans="1:5" ht="18.75">
      <c r="A1" s="104" t="s">
        <v>67</v>
      </c>
      <c r="B1" s="104"/>
      <c r="C1" s="104"/>
      <c r="D1" s="104"/>
      <c r="E1" s="104"/>
    </row>
    <row r="2" spans="1:5" ht="18.75">
      <c r="A2" s="13"/>
      <c r="B2" s="13"/>
      <c r="C2" s="13"/>
      <c r="D2" s="13"/>
      <c r="E2" s="13"/>
    </row>
    <row r="3" spans="1:5" ht="18.75">
      <c r="A3" s="14" t="s">
        <v>68</v>
      </c>
      <c r="B3" s="15">
        <v>0</v>
      </c>
      <c r="C3" s="15">
        <v>185</v>
      </c>
      <c r="D3" s="15">
        <v>190</v>
      </c>
      <c r="E3" s="15">
        <v>195</v>
      </c>
    </row>
    <row r="4" spans="1:5" ht="18.75">
      <c r="A4" s="14" t="s">
        <v>69</v>
      </c>
      <c r="B4" s="15" t="s">
        <v>70</v>
      </c>
      <c r="C4" s="16" t="s">
        <v>71</v>
      </c>
      <c r="D4" s="15" t="s">
        <v>72</v>
      </c>
      <c r="E4" s="15" t="s">
        <v>73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GOLD_USER</dc:creator>
  <cp:keywords/>
  <dc:description/>
  <cp:lastModifiedBy>GOLD_USER</cp:lastModifiedBy>
  <cp:lastPrinted>2018-04-09T00:05:59Z</cp:lastPrinted>
  <dcterms:created xsi:type="dcterms:W3CDTF">2018-04-01T14:35:45Z</dcterms:created>
  <dcterms:modified xsi:type="dcterms:W3CDTF">2018-04-23T04:35:33Z</dcterms:modified>
  <cp:category/>
  <cp:version/>
  <cp:contentType/>
  <cp:contentStatus/>
</cp:coreProperties>
</file>