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Phần ghi điểm" sheetId="1" r:id="rId1"/>
    <sheet name="Phần diễn giải" sheetId="2" r:id="rId2"/>
    <sheet name="Quy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<sst xmlns="http://schemas.openxmlformats.org/spreadsheetml/2006/main" count="166" uniqueCount="166">
  <si>
    <t>PHẦN GHI ĐIỂM</t>
  </si>
  <si>
    <t>Vắng, trễ</t>
  </si>
  <si>
    <t>Vệ sinh trực nhật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</si>
  <si>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</si>
  <si>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</si>
  <si>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</si>
  <si>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</si>
  <si>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</si>
  <si>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</si>
  <si>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</si>
  <si>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</si>
  <si>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</si>
  <si>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</si>
  <si>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Vi phạm khác</t>
  </si>
  <si>
    <t>Tổng điểm 
nề nếp</t>
  </si>
  <si>
    <t>Giờ chưa kí</t>
  </si>
  <si>
    <t>Giờ D (- 20/D)</t>
  </si>
  <si>
    <t>Tổng điểm 
học tập</t>
  </si>
  <si>
    <t>Tổng điểm 
xếp thứ</t>
  </si>
  <si>
    <t>Tổng điểm 
xếp loại</t>
  </si>
  <si>
    <t>XẾP THỨ</t>
  </si>
  <si>
    <t>XẾP LOẠI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</si>
  <si>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</si>
  <si>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</si>
  <si>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</si>
  <si>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</si>
  <si>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</si>
  <si>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</si>
  <si>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</si>
  <si>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LỚP</t>
  </si>
  <si>
    <t>Giờ C ( - 10/C)</t>
  </si>
  <si>
    <t>Giờ B (- 5/B)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</si>
  <si>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</si>
  <si>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</si>
  <si>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</si>
  <si>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</si>
  <si>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</si>
  <si>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</si>
  <si>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</si>
  <si>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</si>
  <si>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</si>
  <si>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</si>
  <si>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</si>
  <si>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</si>
  <si>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</si>
  <si>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</si>
  <si>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</si>
  <si>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</si>
  <si>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</si>
  <si>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</si>
  <si>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</si>
  <si>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</si>
  <si>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</si>
  <si>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</si>
  <si>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</si>
  <si>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</si>
  <si>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</si>
  <si>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</si>
  <si>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</si>
  <si>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</si>
  <si>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</si>
  <si>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</si>
  <si>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</si>
  <si>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</si>
  <si>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</si>
  <si>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</si>
  <si>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</si>
  <si>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</si>
  <si>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</si>
  <si>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</si>
  <si>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</si>
  <si>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</si>
  <si>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</si>
  <si>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</si>
  <si>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Sai đồng phục</t>
  </si>
  <si>
    <t>Không đóng thùng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</si>
  <si>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</si>
  <si>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</si>
  <si>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</si>
  <si>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</si>
  <si>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</si>
  <si>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</si>
  <si>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</si>
  <si>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</si>
  <si>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</si>
  <si>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</si>
  <si>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</si>
  <si>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</si>
  <si>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</si>
  <si>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</si>
  <si>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</si>
  <si>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</si>
  <si>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</si>
  <si>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</si>
  <si>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</si>
  <si>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</si>
  <si>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</si>
  <si>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</si>
  <si>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</si>
  <si>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</si>
  <si>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</si>
  <si>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</si>
  <si>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</si>
  <si>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</si>
  <si>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</si>
  <si>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</si>
  <si>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</si>
  <si>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</si>
  <si>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</si>
  <si>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</si>
  <si>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</si>
  <si>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</si>
  <si>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</si>
  <si>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</si>
  <si>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</si>
  <si>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</si>
  <si>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</si>
  <si>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</si>
  <si>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 xml:space="preserve">                        LỚP                                               LOẠI</t>
  </si>
  <si>
    <t>Lớp ko đi họp</t>
  </si>
  <si>
    <t>Điểm thưởng phong trào</t>
  </si>
  <si>
    <t>Điểm thưởng khác</t>
  </si>
  <si>
    <t>Diễn Giải</t>
  </si>
  <si>
    <t>TUẦN THỨ: 9 - TỪ: 15/10/2018 ĐẾN 20/10/2018 - LỚP TRỰC: 12C9 - GVCN: HOÀNG THỊ KIM OANH &amp; 10B9 - GVCN: VÕ MINH NGOAN</t>
  </si>
  <si>
    <t>T3: 1 đi học muộn, T6: 1P, CT2: 3P;</t>
  </si>
  <si>
    <t>T2: 1P (Cường); T3: 1P; 2 Son môi, T4: 1P (K.Thy); T5: 2P (Thy, Ánh), T6: 2P, CT2: Thắng đi học muộn, Thưởng 30đ giải Ba cắm hoa.</t>
  </si>
  <si>
    <t xml:space="preserve">T2: 1P (Hậu); T3: 2P (Hậu, Hải); T4: 3P (Anh, Triều, Nam); Giờ Toán: Cảnh báo sớm: Bàn lớp trưởng thường xuyên nói chuyện, Bàn 1 chuyên dùng ĐT; T5: 1P (Vân); CT2: 4P (Hải, Hậu, Quỳnh, Uyên); </t>
  </si>
  <si>
    <t>Thưởng 40đ giải Nhì cắm hoa</t>
  </si>
  <si>
    <t xml:space="preserve">T3: 1P (Quang); T5: 3P; CT2: Dương, Hà đi trễ. Trực ko khớp thanh tra (Lệch 1P ở lớp 11A11); Thưởng 20đ giải KK cắm hoa; Thưởng 30đ quét cầu thang; </t>
  </si>
  <si>
    <t>Thưởng 30đ giải Ba cắm hoa; Thưởng 50đ tham gia văn nghệ cho hội nông dân huyện.</t>
  </si>
  <si>
    <t>T3: 1P, T3: 1 giờ C TD (Tập luyện ko nghiêm túc), CT2: 2 HS đi muộn, Thưởng 40đ giải Nhì cắm hoa</t>
  </si>
  <si>
    <t>T2: 2P (Trung, Trí), T5: 2P (Thảo, Huyền); CT2: 2P cũ, Thưởng 20đ giải KK cắm hoa</t>
  </si>
  <si>
    <t xml:space="preserve">T3: 2P (Thạch, Thịnh); T6: 1 người ko đeo bảng tên; CT2: 1 người đi học muộn; T5: 2 người vào muộn, </t>
  </si>
  <si>
    <t>T2: 2P (Sơn, Hiếu); T4: 1 đi học muộn; T5: 1P (H.Yến); CT2: 1 bạn đi học muộn, Philit các tiết Hóa đều ngồi nói chuyện; Thưởng 40đ giải Nhì cắm hoa</t>
  </si>
  <si>
    <t xml:space="preserve">T5: 1P; T6: 1P; Thưởng 20đ giải KK cắm hoa, Thưởng 30đ quét sân </t>
  </si>
  <si>
    <t>T5: 1KP; T6: 4P, Thưởng 20đ giải KK cắm hoa, Thưởng 30đ quét sân</t>
  </si>
  <si>
    <t>T2: Cờ đỏ đi trực muộn; Thưởng 30đ giải ba cắm hoa</t>
  </si>
  <si>
    <t xml:space="preserve">T3: 1P (Chính), Phú đi học muộn; CT2: 1P (Phú); T6: 1P (H.Cam); T3: Phú đi học muộn, T6: Cờ đỏ đi trực muộn; </t>
  </si>
  <si>
    <t>T3: 1P (Nga); T4: 2P (Nhớ, Hiền), T5: 3P (1P cũ Nhớ, Thùy Trang, Tuấn); Thưởng 20đ giải KK cắm hoa</t>
  </si>
  <si>
    <t xml:space="preserve">T2: 1P (Sơn); CT2: 1P cũ; T3: 2P (T.Hải, Mai); T6: 1P (Thanh), Thưởng 20đ giải KK cắm hoa; Thưởng 50đ tham gia văn nghệ cho huyện đoàn; </t>
  </si>
  <si>
    <t xml:space="preserve">T2: 1P; T4: 1P; 1KP, 2 ko đồng phục; T6: 1P, 1 đi trễ, CT2: 1P; Trực ko khớp thanh tra (Lệch buổi CT2 ở lớp 12C4: 1 HS đi học muộn); </t>
  </si>
  <si>
    <t xml:space="preserve">T2: 3 ko mặc áo dài, 3 ko chào cờ; T5: 1P (Hằng); T6: Sơn đi học muộn; CT2: Thắng ko nghiêm túc giờ Toán, Thưởng 30đ giải ba cắm hoa; Trực ko khớp thanh tra (Lệch buổi T3 ở lớp 12C6: 1 HS đi học muộn); </t>
  </si>
  <si>
    <t xml:space="preserve">T2: 2P (Nhung, Anh); CT2: 1P (Nhung), 1 giờ B Sử (Bài cũ kém); T3: Nguyễn Thị Dôi A dùng ĐT; T6: Tiết Thể dục: Ngọc, Vũ, Trần Dung, Thảo ko đồng phục. Cờ đỏ trực ko khớp thanh tra (CT2: lớp 12C11: 2 người đi học muộn); thưởng 30đ quét sân trường; </t>
  </si>
  <si>
    <t>T2: 2P (Huy,…); T3: 1P (Huy); T4: 1P cũ; T5: 2P (1P Cũ); T6: 1P cũ; CT2; 2P; T5: 1KP; 1 người đi học muộn, Thưởng 40đ giải nhì cắm hoa</t>
  </si>
  <si>
    <t>T5: 1P; Thưởng 40đ giải nhì cắm hoa</t>
  </si>
  <si>
    <t>T2: Nhi ko mặc áo dài; CT2: Suông, Hân đi học muộn; T5: Giờ B tiết Anh (Bài cũ kém), T6: 6 bạn ko đồng phục TD. Lớp ồn; Cờ đỏ trực ko khớp thanh tra (T5: C10 1 người đi học muộn);  Thưởng 20đ giải KK cắm hoa</t>
  </si>
  <si>
    <t>T5: Quỳnh son môi đi học; Thưởng 20đ giải KK cắm hoa</t>
  </si>
  <si>
    <t>CT2: 1P (Sơn); Nghĩa đi học muộn; Thưởng 20đ giải KK cắm hoa</t>
  </si>
  <si>
    <t>T2: 1 giờ B Địa (Ngọc Thủy 0đ, Trà 0đ, 10 em ko nộp bài KT 15'). T3: 3P, 2KP (K.Anh, Định, H-Doen, Y-Ham, Ngọc Hải). T4: 1P (Y-Ham); Tú và Hương Ly ko nghiêm túc trong giờ Sinh; 1 giờ D TD (H-Hăng ko nghiêm túc); T5: 2P; 1KP; 2 bạn ko đồng phục TD; 1 son môi đi học; Thưởng 50đ giải nhất cắm hoa</t>
  </si>
  <si>
    <t>T2: 1P (Hoa); 1KP (Kiên), Văn Tiến ko đóng thùng. CT2: 1P (Hoa); Kiên, Quang đi học muộn; Trực nhật bẩn. T4: 1P (Lý); 1KP (Huyền), Kiên ko đeo bảng tên. T5: 1KP (Huyền). T6: 1P (Huyền)</t>
  </si>
  <si>
    <t>T2: Xếp hàng chào cờ ko thẳng. CT2: 1P; Nguyệt đi học muộn, 1 giờ C Hóa (Vũ 0đ, Thùy 0, Long 0, Dũng 0, 34/41 ko học bài); T4: 1P. T5: 6 bạn ko đồng phục TD. T6: 4P (Trâm, Nuin, Huyền, Nguyệt). Cờ đỏ trực ko khớp thanh tra (T3: Văn 11A1 ko mang bảng tên)</t>
  </si>
  <si>
    <t>CT2: 1P (Vy); Thưởng 30đ giải ba cắm hoa</t>
  </si>
  <si>
    <t>T6: Nguyên làm việc riêng trong giờ Toán. Thưởng 30đ giải ba cắm hoa</t>
  </si>
  <si>
    <t>T5: Trực nhật muộn; T6: Đức, Anh đi học muộn. CT2: 3 HS ngồi trên lan can; Thưởng 30đ giải ba cắm hoa</t>
  </si>
  <si>
    <t xml:space="preserve">T2: 1P (Phát); CT2: 1P; Mika, Nika đi học muộn; T3: 1P; T6: SH 15' ồn, 1 giờ D TD (Lớp ko nghiêm túc trong giờ học, xuống trễ 12 phút, 14 bạn ko đồng phục); CT2: 4 HS ngồi trên lan can; </t>
  </si>
  <si>
    <t>T5: SH 15' ồn; CT2: 1P; Hồ Bình An đi dép lê; Thưởng 20đ giải KK cắm hoa</t>
  </si>
  <si>
    <t xml:space="preserve">T2: 1P (Vinh), T3: 3P (Vinh, Hoàng, Hùng); Trương Đình Trường ko đóng thùng; T4: 2P (Vy, Hoàng), Giờ Sử lớp ko nghiêm túc, Giờ Toán lớp ồn, T5: 1P; 1KP, 1người đi học muộn; CT2: 1P (Vinh), T2: 1 ko chào cờ, Trực ko khớp thanh tra (Lệch CT2 ở lớp 10B4: 4 vô trễ, 1 ko đóng thùng); </t>
  </si>
  <si>
    <t>PHẦN GHI LỖI VI PHẠM</t>
  </si>
  <si>
    <t xml:space="preserve">T2: Nguyễn Phương đi học muộn; T3: 1KP; T4: 1P (H Doét); T5: 3P; T6: 1P; H Doét đi dép lê; Trực ko khớp thanh tra (Lệch sáng T2 ở lớp trực 11A12 3 ko chào cờ, 1 ko áo dài); Thưởng 30đ giải Ba cắm hoa. </t>
  </si>
  <si>
    <t xml:space="preserve">T3: 2P, 1 HS đi học muộn, T4: 1P (Phượng), T5: 1P (Hằng); </t>
  </si>
  <si>
    <t xml:space="preserve">Thưởng 20đ giải KK cắm hoa; </t>
  </si>
  <si>
    <t>T3: 1P (Lâm), T5: 1P (Chi), Thưởng 20đ giải KK cắm hoa</t>
  </si>
  <si>
    <t>T3: 1P (Sơn), T4: 2 ko sinh hoạt (Hoài, Diệu), Bảo ko đóng thùng; CT2: 2 đi học muộn; Hai bạn ko đúng đồng phục, Thưởng 50đ giải nhất cắm hoa</t>
  </si>
  <si>
    <t>T3: 2P; Văn ko bảng tên, T6: cờ đỏ đi trực muộn; Lưu Tùng + Vinh ngủ trong giờ Toán; CT2: 4P; Thưởng 40đ giải nhì cắm hoa.</t>
  </si>
  <si>
    <t>T2: 2P; T3: Y-Jar đi học muộn, 2P (Tịnh, Hưng); T4: Bảo đi học muộn + ko đóng thùng + ko thẻ HS; T5: 3P (Đức, Phương, Hưng); T6: 1P; CT2: 1  ko đeo thẻ HS, Thưởng 30đ giải ba cắm hoa</t>
  </si>
  <si>
    <t xml:space="preserve">T2: Đạt đi học muộn; 3P (Hùng, Khánh, Đạt); 1 giờ B tiết Sử; 4 bạn vô trễ; 1  ko đóng thùng.  T5: 1P ( Hoàng). T6: Dũng, Đào Hiếu ko nghiêm túc trong giờ Anh; Thưởng 40đ giải nhì cắm hoa; thưởng 30đ quét sân trường; thưởng 30đ vệ sinh phòng TH;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</si>
</sst>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</numFmts>
  <fonts count="58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1"/>
      <color indexed="8"/>
      <name val="Arial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2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2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 style="medium"/>
      <bottom style="thin"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/>
      <bottom style="double"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thin"/>
      <top style="double"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8" fillId="0" borderId="0" xfId="55" applyFont="1" applyAlignment="1">
      <alignment horizontal="center"/>
      <protection/>
    </xf>
    <xf numFmtId="0" fontId="9" fillId="0" borderId="10" xfId="55" applyFont="1" applyBorder="1" applyAlignment="1">
      <alignment horizontal="center" vertical="center"/>
      <protection/>
    </xf>
    <xf numFmtId="0" fontId="48" fillId="0" borderId="10" xfId="55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9" fontId="4" fillId="0" borderId="12" xfId="59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9" fontId="4" fillId="0" borderId="12" xfId="59" applyFont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2" xfId="55" applyFont="1" applyBorder="1" applyAlignment="1" applyProtection="1">
      <alignment horizontal="left" vertical="center"/>
      <protection/>
    </xf>
    <xf numFmtId="0" fontId="3" fillId="0" borderId="20" xfId="55" applyFont="1" applyBorder="1" applyAlignment="1" applyProtection="1">
      <alignment horizontal="left" vertical="center" wrapText="1"/>
      <protection/>
    </xf>
    <xf numFmtId="0" fontId="54" fillId="0" borderId="21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4" fillId="0" borderId="13" xfId="55" applyFont="1" applyBorder="1" applyAlignment="1" applyProtection="1">
      <alignment horizontal="left" vertical="center"/>
      <protection/>
    </xf>
    <xf numFmtId="0" fontId="4" fillId="0" borderId="14" xfId="55" applyFont="1" applyBorder="1" applyAlignment="1" applyProtection="1">
      <alignment horizontal="left" vertical="center"/>
      <protection/>
    </xf>
    <xf numFmtId="0" fontId="3" fillId="0" borderId="16" xfId="55" applyFont="1" applyBorder="1" applyAlignment="1" applyProtection="1">
      <alignment horizontal="left" vertical="center"/>
      <protection/>
    </xf>
    <xf numFmtId="0" fontId="4" fillId="0" borderId="25" xfId="55" applyFont="1" applyBorder="1" applyAlignment="1" applyProtection="1">
      <alignment horizontal="center" vertical="center"/>
      <protection/>
    </xf>
    <xf numFmtId="0" fontId="4" fillId="0" borderId="26" xfId="55" applyFont="1" applyBorder="1" applyAlignment="1" applyProtection="1">
      <alignment horizontal="center" vertical="center"/>
      <protection/>
    </xf>
    <xf numFmtId="0" fontId="4" fillId="0" borderId="27" xfId="55" applyFont="1" applyBorder="1" applyAlignment="1" applyProtection="1">
      <alignment horizontal="center" vertical="center"/>
      <protection/>
    </xf>
    <xf numFmtId="0" fontId="4" fillId="0" borderId="28" xfId="55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3" fillId="0" borderId="11" xfId="55" applyFont="1" applyBorder="1" applyAlignment="1" applyProtection="1">
      <alignment horizontal="left" vertical="center" wrapText="1"/>
      <protection/>
    </xf>
    <xf numFmtId="0" fontId="3" fillId="0" borderId="30" xfId="55" applyFont="1" applyBorder="1" applyAlignment="1" applyProtection="1">
      <alignment horizontal="left" vertical="center" wrapText="1"/>
      <protection/>
    </xf>
    <xf numFmtId="0" fontId="54" fillId="0" borderId="31" xfId="0" applyFont="1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center" vertical="center"/>
      <protection/>
    </xf>
    <xf numFmtId="0" fontId="54" fillId="0" borderId="33" xfId="0" applyFont="1" applyBorder="1" applyAlignment="1" applyProtection="1">
      <alignment horizontal="center" vertical="center"/>
      <protection/>
    </xf>
    <xf numFmtId="0" fontId="3" fillId="0" borderId="20" xfId="55" applyFont="1" applyBorder="1" applyAlignment="1" applyProtection="1">
      <alignment horizontal="left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/>
      <protection/>
    </xf>
    <xf numFmtId="0" fontId="55" fillId="0" borderId="24" xfId="0" applyFont="1" applyBorder="1" applyAlignment="1" applyProtection="1">
      <alignment horizontal="center" vertical="center"/>
      <protection/>
    </xf>
    <xf numFmtId="0" fontId="3" fillId="0" borderId="19" xfId="55" applyFont="1" applyBorder="1" applyAlignment="1" applyProtection="1">
      <alignment horizontal="left" vertical="center"/>
      <protection/>
    </xf>
    <xf numFmtId="0" fontId="54" fillId="0" borderId="34" xfId="0" applyFont="1" applyBorder="1" applyAlignment="1" applyProtection="1">
      <alignment horizontal="center" vertical="center"/>
      <protection/>
    </xf>
    <xf numFmtId="0" fontId="54" fillId="0" borderId="35" xfId="0" applyFont="1" applyBorder="1" applyAlignment="1" applyProtection="1">
      <alignment horizontal="center" vertical="center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5" fillId="0" borderId="0" xfId="55" applyFont="1" applyAlignment="1" applyProtection="1">
      <alignment horizontal="center" vertical="center" shrinkToFit="1"/>
      <protection/>
    </xf>
    <xf numFmtId="0" fontId="4" fillId="0" borderId="37" xfId="55" applyFont="1" applyBorder="1" applyAlignment="1" applyProtection="1">
      <alignment horizontal="left" vertical="center"/>
      <protection locked="0"/>
    </xf>
    <xf numFmtId="0" fontId="4" fillId="0" borderId="12" xfId="55" applyFont="1" applyBorder="1" applyAlignment="1" applyProtection="1">
      <alignment horizontal="left" vertical="center" wrapText="1"/>
      <protection locked="0"/>
    </xf>
    <xf numFmtId="0" fontId="4" fillId="0" borderId="12" xfId="55" applyFont="1" applyBorder="1" applyAlignment="1" applyProtection="1">
      <alignment horizontal="left" vertical="center"/>
      <protection locked="0"/>
    </xf>
    <xf numFmtId="0" fontId="11" fillId="0" borderId="14" xfId="5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53" fillId="0" borderId="38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4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53" fillId="0" borderId="42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43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53" fillId="0" borderId="45" xfId="0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53" fillId="0" borderId="47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53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34" xfId="55" applyFont="1" applyBorder="1" applyAlignment="1" applyProtection="1">
      <alignment horizontal="center" vertical="center"/>
      <protection/>
    </xf>
    <xf numFmtId="0" fontId="3" fillId="0" borderId="54" xfId="55" applyFont="1" applyBorder="1" applyAlignment="1" applyProtection="1">
      <alignment horizontal="center" vertical="center" wrapText="1"/>
      <protection/>
    </xf>
    <xf numFmtId="0" fontId="3" fillId="0" borderId="55" xfId="55" applyFont="1" applyBorder="1" applyAlignment="1" applyProtection="1">
      <alignment horizontal="center" vertical="center"/>
      <protection/>
    </xf>
    <xf numFmtId="0" fontId="3" fillId="0" borderId="56" xfId="55" applyFont="1" applyBorder="1" applyAlignment="1" applyProtection="1">
      <alignment horizontal="center" vertical="center" wrapText="1"/>
      <protection/>
    </xf>
    <xf numFmtId="0" fontId="3" fillId="0" borderId="57" xfId="55" applyFont="1" applyBorder="1" applyAlignment="1" applyProtection="1">
      <alignment horizontal="center" vertical="center"/>
      <protection/>
    </xf>
    <xf numFmtId="0" fontId="3" fillId="0" borderId="58" xfId="55" applyFont="1" applyBorder="1" applyAlignment="1" applyProtection="1">
      <alignment horizontal="center" vertical="center" wrapText="1"/>
      <protection/>
    </xf>
    <xf numFmtId="0" fontId="3" fillId="0" borderId="59" xfId="55" applyFont="1" applyBorder="1" applyAlignment="1" applyProtection="1">
      <alignment horizontal="center" vertical="center"/>
      <protection/>
    </xf>
    <xf numFmtId="0" fontId="3" fillId="0" borderId="60" xfId="55" applyFont="1" applyBorder="1" applyAlignment="1" applyProtection="1">
      <alignment wrapText="1"/>
      <protection/>
    </xf>
    <xf numFmtId="0" fontId="3" fillId="0" borderId="61" xfId="55" applyFont="1" applyBorder="1" applyAlignment="1" applyProtection="1">
      <alignment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2" fillId="0" borderId="0" xfId="55" applyFont="1" applyAlignment="1" applyProtection="1">
      <alignment horizontal="center" vertical="center" shrinkToFit="1"/>
      <protection locked="0"/>
    </xf>
    <xf numFmtId="0" fontId="2" fillId="0" borderId="59" xfId="55" applyFont="1" applyBorder="1" applyAlignment="1" applyProtection="1">
      <alignment horizontal="center"/>
      <protection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3"/>
  <sheetViews>
    <sheetView tabSelected="1" zoomScale="115" zoomScaleNormal="115" zoomScalePageLayoutView="0" workbookViewId="0" topLeftCell="A1">
      <selection activeCell="AG6" sqref="AG6"/>
    </sheetView>
  </sheetViews>
  <sheetFormatPr defaultColWidth="8.88671875" defaultRowHeight="18.75"/>
  <cols>
    <col min="1" max="1" width="11.10546875" style="26" customWidth="1"/>
    <col min="2" max="43" width="2.4453125" style="26" customWidth="1"/>
    <col min="44" max="16384" width="8.88671875" style="26" customWidth="1"/>
  </cols>
  <sheetData>
    <row r="1" spans="1:43" ht="18.75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</row>
    <row r="2" spans="1:43" ht="8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1:43" ht="19.5" thickBo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1:44" ht="19.5" customHeight="1" thickTop="1">
      <c r="A4" s="99" t="s">
        <v>118</v>
      </c>
      <c r="B4" s="91" t="s">
        <v>76</v>
      </c>
      <c r="C4" s="91" t="s">
        <v>77</v>
      </c>
      <c r="D4" s="91" t="s">
        <v>78</v>
      </c>
      <c r="E4" s="91" t="s">
        <v>79</v>
      </c>
      <c r="F4" s="91" t="s">
        <v>80</v>
      </c>
      <c r="G4" s="91" t="s">
        <v>81</v>
      </c>
      <c r="H4" s="91" t="s">
        <v>82</v>
      </c>
      <c r="I4" s="91" t="s">
        <v>83</v>
      </c>
      <c r="J4" s="91" t="s">
        <v>84</v>
      </c>
      <c r="K4" s="91" t="s">
        <v>85</v>
      </c>
      <c r="L4" s="91" t="s">
        <v>86</v>
      </c>
      <c r="M4" s="91" t="s">
        <v>87</v>
      </c>
      <c r="N4" s="91" t="s">
        <v>88</v>
      </c>
      <c r="O4" s="91" t="s">
        <v>89</v>
      </c>
      <c r="P4" s="93" t="s">
        <v>90</v>
      </c>
      <c r="Q4" s="95" t="s">
        <v>91</v>
      </c>
      <c r="R4" s="97" t="s">
        <v>92</v>
      </c>
      <c r="S4" s="89" t="s">
        <v>93</v>
      </c>
      <c r="T4" s="95" t="s">
        <v>94</v>
      </c>
      <c r="U4" s="91" t="s">
        <v>95</v>
      </c>
      <c r="V4" s="97" t="s">
        <v>96</v>
      </c>
      <c r="W4" s="89" t="s">
        <v>97</v>
      </c>
      <c r="X4" s="89" t="s">
        <v>98</v>
      </c>
      <c r="Y4" s="89" t="s">
        <v>99</v>
      </c>
      <c r="Z4" s="89" t="s">
        <v>100</v>
      </c>
      <c r="AA4" s="89" t="s">
        <v>101</v>
      </c>
      <c r="AB4" s="89" t="s">
        <v>102</v>
      </c>
      <c r="AC4" s="89" t="s">
        <v>103</v>
      </c>
      <c r="AD4" s="101" t="s">
        <v>104</v>
      </c>
      <c r="AE4" s="103" t="s">
        <v>105</v>
      </c>
      <c r="AF4" s="103" t="s">
        <v>106</v>
      </c>
      <c r="AG4" s="103" t="s">
        <v>107</v>
      </c>
      <c r="AH4" s="103" t="s">
        <v>108</v>
      </c>
      <c r="AI4" s="103" t="s">
        <v>109</v>
      </c>
      <c r="AJ4" s="103" t="s">
        <v>110</v>
      </c>
      <c r="AK4" s="103" t="s">
        <v>111</v>
      </c>
      <c r="AL4" s="103" t="s">
        <v>112</v>
      </c>
      <c r="AM4" s="103" t="s">
        <v>113</v>
      </c>
      <c r="AN4" s="103" t="s">
        <v>114</v>
      </c>
      <c r="AO4" s="103" t="s">
        <v>115</v>
      </c>
      <c r="AP4" s="103" t="s">
        <v>116</v>
      </c>
      <c r="AQ4" s="105" t="s">
        <v>117</v>
      </c>
      <c r="AR4" s="27"/>
    </row>
    <row r="5" spans="1:43" ht="19.5" thickBot="1">
      <c r="A5" s="100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4"/>
      <c r="Q5" s="96"/>
      <c r="R5" s="98"/>
      <c r="S5" s="90"/>
      <c r="T5" s="96"/>
      <c r="U5" s="92"/>
      <c r="V5" s="98"/>
      <c r="W5" s="90"/>
      <c r="X5" s="90"/>
      <c r="Y5" s="90"/>
      <c r="Z5" s="90"/>
      <c r="AA5" s="90"/>
      <c r="AB5" s="90"/>
      <c r="AC5" s="90"/>
      <c r="AD5" s="102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6"/>
    </row>
    <row r="6" spans="1:43" ht="15.75" customHeight="1" thickTop="1">
      <c r="A6" s="58" t="s">
        <v>1</v>
      </c>
      <c r="B6" s="69">
        <v>-6</v>
      </c>
      <c r="C6" s="70">
        <v>-9</v>
      </c>
      <c r="D6" s="70">
        <v>-8</v>
      </c>
      <c r="E6" s="70">
        <v>-12</v>
      </c>
      <c r="F6" s="70">
        <v>-10</v>
      </c>
      <c r="G6" s="70">
        <v>-6</v>
      </c>
      <c r="H6" s="70"/>
      <c r="I6" s="70"/>
      <c r="J6" s="70">
        <v>-7</v>
      </c>
      <c r="K6" s="70">
        <v>-14</v>
      </c>
      <c r="L6" s="70">
        <v>-5</v>
      </c>
      <c r="M6" s="70">
        <v>-4</v>
      </c>
      <c r="N6" s="70"/>
      <c r="O6" s="71">
        <v>-2</v>
      </c>
      <c r="P6" s="69">
        <v>-6</v>
      </c>
      <c r="Q6" s="70">
        <v>-8</v>
      </c>
      <c r="R6" s="70">
        <v>-2</v>
      </c>
      <c r="S6" s="70">
        <v>-9</v>
      </c>
      <c r="T6" s="70"/>
      <c r="U6" s="70">
        <v>-7</v>
      </c>
      <c r="V6" s="70"/>
      <c r="W6" s="70">
        <v>-6</v>
      </c>
      <c r="X6" s="70">
        <v>-4</v>
      </c>
      <c r="Y6" s="70">
        <v>-9</v>
      </c>
      <c r="Z6" s="70">
        <v>-14</v>
      </c>
      <c r="AA6" s="70">
        <f>--3</f>
        <v>3</v>
      </c>
      <c r="AB6" s="70">
        <v>-12</v>
      </c>
      <c r="AC6" s="71">
        <v>-5</v>
      </c>
      <c r="AD6" s="72">
        <v>-7</v>
      </c>
      <c r="AE6" s="73">
        <v>-4</v>
      </c>
      <c r="AF6" s="73">
        <v>-2</v>
      </c>
      <c r="AG6" s="73">
        <v>-15</v>
      </c>
      <c r="AH6" s="73">
        <v>-21</v>
      </c>
      <c r="AI6" s="73">
        <v>-23</v>
      </c>
      <c r="AJ6" s="73">
        <v>-8</v>
      </c>
      <c r="AK6" s="73">
        <v>-1</v>
      </c>
      <c r="AL6" s="73">
        <v>-1</v>
      </c>
      <c r="AM6" s="73"/>
      <c r="AN6" s="73">
        <v>-1</v>
      </c>
      <c r="AO6" s="73">
        <v>-3</v>
      </c>
      <c r="AP6" s="73">
        <v>-4</v>
      </c>
      <c r="AQ6" s="74"/>
    </row>
    <row r="7" spans="1:43" ht="15.75" customHeight="1">
      <c r="A7" s="59" t="s">
        <v>2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75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7"/>
      <c r="AD7" s="78"/>
      <c r="AE7" s="79"/>
      <c r="AF7" s="79"/>
      <c r="AG7" s="79"/>
      <c r="AH7" s="79"/>
      <c r="AI7" s="79">
        <v>-20</v>
      </c>
      <c r="AJ7" s="79"/>
      <c r="AK7" s="79"/>
      <c r="AL7" s="79"/>
      <c r="AM7" s="79"/>
      <c r="AN7" s="79"/>
      <c r="AO7" s="79"/>
      <c r="AP7" s="79">
        <v>-20</v>
      </c>
      <c r="AQ7" s="80"/>
    </row>
    <row r="8" spans="1:43" ht="15.75" customHeight="1">
      <c r="A8" s="60" t="s">
        <v>74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5"/>
      <c r="Q8" s="76"/>
      <c r="R8" s="76"/>
      <c r="S8" s="76"/>
      <c r="T8" s="76"/>
      <c r="U8" s="76"/>
      <c r="V8" s="76"/>
      <c r="W8" s="76"/>
      <c r="X8" s="76"/>
      <c r="Y8" s="76">
        <v>-4</v>
      </c>
      <c r="Z8" s="76"/>
      <c r="AA8" s="76">
        <v>-6</v>
      </c>
      <c r="AB8" s="76"/>
      <c r="AC8" s="77">
        <v>-4</v>
      </c>
      <c r="AD8" s="78"/>
      <c r="AE8" s="79">
        <v>-2</v>
      </c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80"/>
    </row>
    <row r="9" spans="1:43" ht="15.75" customHeight="1">
      <c r="A9" s="60" t="s">
        <v>75</v>
      </c>
      <c r="B9" s="75"/>
      <c r="C9" s="76"/>
      <c r="D9" s="76"/>
      <c r="E9" s="76"/>
      <c r="F9" s="76"/>
      <c r="G9" s="76"/>
      <c r="H9" s="76"/>
      <c r="I9" s="76"/>
      <c r="J9" s="76"/>
      <c r="K9" s="76">
        <v>-10</v>
      </c>
      <c r="L9" s="76"/>
      <c r="M9" s="76"/>
      <c r="N9" s="76"/>
      <c r="O9" s="77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>
        <v>-10</v>
      </c>
      <c r="AC9" s="77">
        <v>-10</v>
      </c>
      <c r="AD9" s="78"/>
      <c r="AE9" s="79"/>
      <c r="AF9" s="79"/>
      <c r="AG9" s="79">
        <v>-10</v>
      </c>
      <c r="AH9" s="79"/>
      <c r="AI9" s="79">
        <v>-10</v>
      </c>
      <c r="AJ9" s="79"/>
      <c r="AK9" s="79"/>
      <c r="AL9" s="79"/>
      <c r="AM9" s="79"/>
      <c r="AN9" s="79"/>
      <c r="AO9" s="79"/>
      <c r="AP9" s="79"/>
      <c r="AQ9" s="80"/>
    </row>
    <row r="10" spans="1:43" ht="15.75" customHeight="1">
      <c r="A10" s="60" t="s">
        <v>3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5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  <c r="AD10" s="78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80"/>
    </row>
    <row r="11" spans="1:43" ht="15.75" customHeight="1">
      <c r="A11" s="60" t="s">
        <v>4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5">
        <v>-2</v>
      </c>
      <c r="Q11" s="76">
        <v>-2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>
        <v>-4</v>
      </c>
      <c r="AC11" s="77"/>
      <c r="AD11" s="78"/>
      <c r="AE11" s="79"/>
      <c r="AF11" s="79"/>
      <c r="AG11" s="79"/>
      <c r="AH11" s="79"/>
      <c r="AI11" s="79">
        <v>-2</v>
      </c>
      <c r="AJ11" s="79"/>
      <c r="AK11" s="79"/>
      <c r="AL11" s="79"/>
      <c r="AM11" s="79"/>
      <c r="AN11" s="79"/>
      <c r="AO11" s="79"/>
      <c r="AP11" s="79"/>
      <c r="AQ11" s="80"/>
    </row>
    <row r="12" spans="1:43" ht="15.75" customHeight="1">
      <c r="A12" s="59" t="s">
        <v>5</v>
      </c>
      <c r="B12" s="75"/>
      <c r="C12" s="76"/>
      <c r="D12" s="76"/>
      <c r="E12" s="76">
        <v>-10</v>
      </c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7"/>
      <c r="AD12" s="78"/>
      <c r="AE12" s="79"/>
      <c r="AF12" s="79"/>
      <c r="AG12" s="79"/>
      <c r="AH12" s="79"/>
      <c r="AI12" s="79"/>
      <c r="AJ12" s="79"/>
      <c r="AK12" s="79"/>
      <c r="AL12" s="79"/>
      <c r="AM12" s="79"/>
      <c r="AN12" s="79">
        <v>-10</v>
      </c>
      <c r="AO12" s="79"/>
      <c r="AP12" s="79"/>
      <c r="AQ12" s="80"/>
    </row>
    <row r="13" spans="1:43" ht="15.75" customHeight="1">
      <c r="A13" s="59" t="s">
        <v>6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5"/>
      <c r="Q13" s="76"/>
      <c r="R13" s="76"/>
      <c r="S13" s="76"/>
      <c r="T13" s="76"/>
      <c r="U13" s="76"/>
      <c r="V13" s="76"/>
      <c r="W13" s="76"/>
      <c r="X13" s="76"/>
      <c r="Y13" s="76">
        <v>-2</v>
      </c>
      <c r="Z13" s="76"/>
      <c r="AA13" s="76"/>
      <c r="AB13" s="76"/>
      <c r="AC13" s="77">
        <v>-4</v>
      </c>
      <c r="AD13" s="78">
        <v>-5</v>
      </c>
      <c r="AE13" s="79">
        <v>-5</v>
      </c>
      <c r="AF13" s="79"/>
      <c r="AG13" s="79"/>
      <c r="AH13" s="79"/>
      <c r="AI13" s="79"/>
      <c r="AJ13" s="79"/>
      <c r="AK13" s="79"/>
      <c r="AL13" s="79"/>
      <c r="AM13" s="79"/>
      <c r="AN13" s="79">
        <v>-5</v>
      </c>
      <c r="AO13" s="79"/>
      <c r="AP13" s="79">
        <v>-1</v>
      </c>
      <c r="AQ13" s="80"/>
    </row>
    <row r="14" spans="1:43" ht="15.75" customHeight="1">
      <c r="A14" s="60" t="s">
        <v>7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5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7"/>
      <c r="AD14" s="78"/>
      <c r="AE14" s="79"/>
      <c r="AF14" s="79"/>
      <c r="AG14" s="79"/>
      <c r="AH14" s="79"/>
      <c r="AI14" s="79"/>
      <c r="AJ14" s="79">
        <v>-5</v>
      </c>
      <c r="AK14" s="79"/>
      <c r="AL14" s="79"/>
      <c r="AM14" s="79"/>
      <c r="AN14" s="79"/>
      <c r="AO14" s="79"/>
      <c r="AP14" s="79"/>
      <c r="AQ14" s="80"/>
    </row>
    <row r="15" spans="1:43" ht="15.75" customHeight="1">
      <c r="A15" s="60" t="s">
        <v>8</v>
      </c>
      <c r="B15" s="75"/>
      <c r="C15" s="76"/>
      <c r="D15" s="76"/>
      <c r="E15" s="76"/>
      <c r="F15" s="76">
        <v>-5</v>
      </c>
      <c r="G15" s="76"/>
      <c r="H15" s="76"/>
      <c r="I15" s="76"/>
      <c r="J15" s="76">
        <v>-2</v>
      </c>
      <c r="K15" s="76">
        <v>-10</v>
      </c>
      <c r="L15" s="76"/>
      <c r="M15" s="76"/>
      <c r="N15" s="76"/>
      <c r="O15" s="77"/>
      <c r="P15" s="75">
        <v>-4</v>
      </c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>
        <v>-2</v>
      </c>
      <c r="AB15" s="76"/>
      <c r="AC15" s="77"/>
      <c r="AD15" s="78"/>
      <c r="AE15" s="79"/>
      <c r="AF15" s="79"/>
      <c r="AG15" s="79">
        <v>-4</v>
      </c>
      <c r="AH15" s="79">
        <v>-4</v>
      </c>
      <c r="AI15" s="79"/>
      <c r="AJ15" s="79"/>
      <c r="AK15" s="79"/>
      <c r="AL15" s="79"/>
      <c r="AM15" s="79">
        <v>-2</v>
      </c>
      <c r="AN15" s="79"/>
      <c r="AO15" s="79"/>
      <c r="AP15" s="79"/>
      <c r="AQ15" s="80"/>
    </row>
    <row r="16" spans="1:43" ht="15.75" customHeight="1">
      <c r="A16" s="60" t="s">
        <v>9</v>
      </c>
      <c r="B16" s="75"/>
      <c r="C16" s="76"/>
      <c r="D16" s="76"/>
      <c r="E16" s="76"/>
      <c r="F16" s="76"/>
      <c r="G16" s="76"/>
      <c r="H16" s="76"/>
      <c r="I16" s="76"/>
      <c r="J16" s="76"/>
      <c r="K16" s="76">
        <v>-5</v>
      </c>
      <c r="L16" s="76"/>
      <c r="M16" s="76"/>
      <c r="N16" s="76"/>
      <c r="O16" s="77"/>
      <c r="P16" s="75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>
        <v>-15</v>
      </c>
      <c r="AB16" s="76"/>
      <c r="AC16" s="77"/>
      <c r="AD16" s="78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80"/>
    </row>
    <row r="17" spans="1:43" ht="15.75" customHeight="1">
      <c r="A17" s="60" t="s">
        <v>10</v>
      </c>
      <c r="B17" s="75"/>
      <c r="C17" s="76"/>
      <c r="D17" s="76"/>
      <c r="E17" s="76"/>
      <c r="F17" s="76">
        <v>-20</v>
      </c>
      <c r="G17" s="76"/>
      <c r="H17" s="76"/>
      <c r="I17" s="76"/>
      <c r="J17" s="76"/>
      <c r="K17" s="76"/>
      <c r="L17" s="76"/>
      <c r="M17" s="76"/>
      <c r="N17" s="76"/>
      <c r="O17" s="77"/>
      <c r="P17" s="75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/>
      <c r="AE17" s="79"/>
      <c r="AF17" s="79">
        <v>-20</v>
      </c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80"/>
    </row>
    <row r="18" spans="1:43" ht="22.5">
      <c r="A18" s="59" t="s">
        <v>11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5">
        <v>-5</v>
      </c>
      <c r="Q18" s="76"/>
      <c r="R18" s="76"/>
      <c r="S18" s="76"/>
      <c r="T18" s="76">
        <v>-5</v>
      </c>
      <c r="U18" s="76">
        <v>-5</v>
      </c>
      <c r="V18" s="76"/>
      <c r="W18" s="76"/>
      <c r="X18" s="76"/>
      <c r="Y18" s="76"/>
      <c r="Z18" s="76"/>
      <c r="AA18" s="76"/>
      <c r="AB18" s="76"/>
      <c r="AC18" s="77"/>
      <c r="AD18" s="78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80"/>
    </row>
    <row r="19" spans="1:43" ht="15.75" customHeight="1">
      <c r="A19" s="60" t="s">
        <v>12</v>
      </c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5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80"/>
    </row>
    <row r="20" spans="1:43" ht="15.75" customHeight="1">
      <c r="A20" s="60" t="s">
        <v>119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5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80"/>
    </row>
    <row r="21" spans="1:43" ht="15.75" customHeight="1" thickBot="1">
      <c r="A21" s="60" t="s">
        <v>13</v>
      </c>
      <c r="B21" s="75"/>
      <c r="C21" s="76">
        <v>-20</v>
      </c>
      <c r="D21" s="76">
        <v>-2</v>
      </c>
      <c r="E21" s="76">
        <v>-34</v>
      </c>
      <c r="F21" s="76"/>
      <c r="G21" s="76"/>
      <c r="H21" s="76"/>
      <c r="I21" s="76"/>
      <c r="J21" s="76"/>
      <c r="K21" s="76">
        <v>-36</v>
      </c>
      <c r="L21" s="76"/>
      <c r="M21" s="76"/>
      <c r="N21" s="76"/>
      <c r="O21" s="77"/>
      <c r="P21" s="75"/>
      <c r="Q21" s="76"/>
      <c r="R21" s="76"/>
      <c r="S21" s="76"/>
      <c r="T21" s="76"/>
      <c r="U21" s="76"/>
      <c r="V21" s="76"/>
      <c r="W21" s="76"/>
      <c r="X21" s="76"/>
      <c r="Y21" s="76">
        <v>-4</v>
      </c>
      <c r="Z21" s="76"/>
      <c r="AA21" s="76">
        <v>-4</v>
      </c>
      <c r="AB21" s="76"/>
      <c r="AC21" s="77"/>
      <c r="AD21" s="78">
        <v>-8</v>
      </c>
      <c r="AE21" s="79">
        <v>-4</v>
      </c>
      <c r="AF21" s="79">
        <v>-8</v>
      </c>
      <c r="AG21" s="79"/>
      <c r="AH21" s="79">
        <v>-10</v>
      </c>
      <c r="AI21" s="79"/>
      <c r="AJ21" s="79">
        <v>-4</v>
      </c>
      <c r="AK21" s="79"/>
      <c r="AL21" s="79"/>
      <c r="AM21" s="79"/>
      <c r="AN21" s="79"/>
      <c r="AO21" s="79"/>
      <c r="AP21" s="79">
        <v>-6</v>
      </c>
      <c r="AQ21" s="80">
        <v>-10</v>
      </c>
    </row>
    <row r="22" spans="1:43" ht="15.75" customHeight="1" thickBot="1" thickTop="1">
      <c r="A22" s="61" t="s">
        <v>120</v>
      </c>
      <c r="B22" s="37"/>
      <c r="C22" s="38">
        <v>30</v>
      </c>
      <c r="D22" s="38">
        <v>20</v>
      </c>
      <c r="E22" s="38">
        <v>30</v>
      </c>
      <c r="F22" s="38"/>
      <c r="G22" s="38"/>
      <c r="H22" s="38">
        <v>20</v>
      </c>
      <c r="I22" s="38">
        <v>30</v>
      </c>
      <c r="J22" s="38">
        <v>40</v>
      </c>
      <c r="K22" s="38"/>
      <c r="L22" s="38">
        <v>40</v>
      </c>
      <c r="M22" s="38">
        <v>20</v>
      </c>
      <c r="N22" s="38">
        <v>40</v>
      </c>
      <c r="O22" s="39">
        <v>20</v>
      </c>
      <c r="P22" s="40">
        <v>40</v>
      </c>
      <c r="Q22" s="38"/>
      <c r="R22" s="38">
        <v>20</v>
      </c>
      <c r="S22" s="38">
        <v>20</v>
      </c>
      <c r="T22" s="38">
        <v>30</v>
      </c>
      <c r="U22" s="38"/>
      <c r="V22" s="38"/>
      <c r="W22" s="38">
        <v>20</v>
      </c>
      <c r="X22" s="38">
        <v>20</v>
      </c>
      <c r="Y22" s="38"/>
      <c r="Z22" s="38">
        <v>40</v>
      </c>
      <c r="AA22" s="38">
        <v>30</v>
      </c>
      <c r="AB22" s="38">
        <v>30</v>
      </c>
      <c r="AC22" s="39">
        <v>50</v>
      </c>
      <c r="AD22" s="41"/>
      <c r="AE22" s="42">
        <v>20</v>
      </c>
      <c r="AF22" s="42"/>
      <c r="AG22" s="42">
        <v>40</v>
      </c>
      <c r="AH22" s="42">
        <v>50</v>
      </c>
      <c r="AI22" s="42"/>
      <c r="AJ22" s="42"/>
      <c r="AK22" s="42">
        <v>40</v>
      </c>
      <c r="AL22" s="42">
        <v>30</v>
      </c>
      <c r="AM22" s="42">
        <v>30</v>
      </c>
      <c r="AN22" s="42">
        <v>20</v>
      </c>
      <c r="AO22" s="42">
        <v>20</v>
      </c>
      <c r="AP22" s="42">
        <v>30</v>
      </c>
      <c r="AQ22" s="43">
        <v>20</v>
      </c>
    </row>
    <row r="23" spans="1:43" ht="22.5" thickBot="1" thickTop="1">
      <c r="A23" s="29" t="s">
        <v>14</v>
      </c>
      <c r="B23" s="30">
        <f aca="true" t="shared" si="0" ref="B23:AQ23">100+SUM(B6:B22)</f>
        <v>94</v>
      </c>
      <c r="C23" s="31">
        <f t="shared" si="0"/>
        <v>101</v>
      </c>
      <c r="D23" s="31">
        <f t="shared" si="0"/>
        <v>110</v>
      </c>
      <c r="E23" s="31">
        <f t="shared" si="0"/>
        <v>74</v>
      </c>
      <c r="F23" s="31">
        <f t="shared" si="0"/>
        <v>65</v>
      </c>
      <c r="G23" s="31">
        <f t="shared" si="0"/>
        <v>94</v>
      </c>
      <c r="H23" s="31">
        <f t="shared" si="0"/>
        <v>120</v>
      </c>
      <c r="I23" s="31">
        <f t="shared" si="0"/>
        <v>130</v>
      </c>
      <c r="J23" s="31">
        <f t="shared" si="0"/>
        <v>131</v>
      </c>
      <c r="K23" s="31">
        <f t="shared" si="0"/>
        <v>25</v>
      </c>
      <c r="L23" s="31">
        <f t="shared" si="0"/>
        <v>135</v>
      </c>
      <c r="M23" s="31">
        <f t="shared" si="0"/>
        <v>116</v>
      </c>
      <c r="N23" s="31">
        <f t="shared" si="0"/>
        <v>140</v>
      </c>
      <c r="O23" s="32">
        <f t="shared" si="0"/>
        <v>118</v>
      </c>
      <c r="P23" s="30">
        <f t="shared" si="0"/>
        <v>123</v>
      </c>
      <c r="Q23" s="31">
        <f t="shared" si="0"/>
        <v>90</v>
      </c>
      <c r="R23" s="31">
        <f t="shared" si="0"/>
        <v>118</v>
      </c>
      <c r="S23" s="31">
        <f t="shared" si="0"/>
        <v>111</v>
      </c>
      <c r="T23" s="31">
        <f t="shared" si="0"/>
        <v>125</v>
      </c>
      <c r="U23" s="31">
        <f t="shared" si="0"/>
        <v>88</v>
      </c>
      <c r="V23" s="31">
        <f t="shared" si="0"/>
        <v>100</v>
      </c>
      <c r="W23" s="31">
        <f t="shared" si="0"/>
        <v>114</v>
      </c>
      <c r="X23" s="31">
        <f t="shared" si="0"/>
        <v>116</v>
      </c>
      <c r="Y23" s="31">
        <f t="shared" si="0"/>
        <v>81</v>
      </c>
      <c r="Z23" s="31">
        <f t="shared" si="0"/>
        <v>126</v>
      </c>
      <c r="AA23" s="31">
        <f t="shared" si="0"/>
        <v>106</v>
      </c>
      <c r="AB23" s="31">
        <f t="shared" si="0"/>
        <v>104</v>
      </c>
      <c r="AC23" s="32">
        <f t="shared" si="0"/>
        <v>127</v>
      </c>
      <c r="AD23" s="30">
        <f t="shared" si="0"/>
        <v>80</v>
      </c>
      <c r="AE23" s="31">
        <f t="shared" si="0"/>
        <v>105</v>
      </c>
      <c r="AF23" s="31">
        <f t="shared" si="0"/>
        <v>70</v>
      </c>
      <c r="AG23" s="31">
        <f t="shared" si="0"/>
        <v>111</v>
      </c>
      <c r="AH23" s="31">
        <f t="shared" si="0"/>
        <v>115</v>
      </c>
      <c r="AI23" s="31">
        <f t="shared" si="0"/>
        <v>45</v>
      </c>
      <c r="AJ23" s="31">
        <f t="shared" si="0"/>
        <v>83</v>
      </c>
      <c r="AK23" s="31">
        <f t="shared" si="0"/>
        <v>139</v>
      </c>
      <c r="AL23" s="31">
        <f t="shared" si="0"/>
        <v>129</v>
      </c>
      <c r="AM23" s="31">
        <f t="shared" si="0"/>
        <v>128</v>
      </c>
      <c r="AN23" s="31">
        <f t="shared" si="0"/>
        <v>104</v>
      </c>
      <c r="AO23" s="31">
        <f t="shared" si="0"/>
        <v>117</v>
      </c>
      <c r="AP23" s="31">
        <f t="shared" si="0"/>
        <v>99</v>
      </c>
      <c r="AQ23" s="33">
        <f t="shared" si="0"/>
        <v>110</v>
      </c>
    </row>
    <row r="24" spans="1:43" ht="16.5" customHeight="1">
      <c r="A24" s="34" t="s">
        <v>15</v>
      </c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87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87"/>
      <c r="AD24" s="72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88"/>
    </row>
    <row r="25" spans="1:43" ht="16.5" customHeight="1">
      <c r="A25" s="28" t="s">
        <v>31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5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8"/>
      <c r="AE25" s="79">
        <v>-5</v>
      </c>
      <c r="AF25" s="79">
        <v>-5</v>
      </c>
      <c r="AG25" s="79">
        <v>-5</v>
      </c>
      <c r="AH25" s="79">
        <v>-5</v>
      </c>
      <c r="AI25" s="79"/>
      <c r="AJ25" s="79"/>
      <c r="AK25" s="79"/>
      <c r="AL25" s="79"/>
      <c r="AM25" s="79"/>
      <c r="AN25" s="79"/>
      <c r="AO25" s="79"/>
      <c r="AP25" s="79"/>
      <c r="AQ25" s="80"/>
    </row>
    <row r="26" spans="1:43" ht="16.5" customHeight="1">
      <c r="A26" s="28" t="s">
        <v>30</v>
      </c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>
        <v>-10</v>
      </c>
      <c r="M26" s="76"/>
      <c r="N26" s="76"/>
      <c r="O26" s="77"/>
      <c r="P26" s="75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/>
      <c r="AE26" s="79"/>
      <c r="AF26" s="79"/>
      <c r="AG26" s="79"/>
      <c r="AH26" s="79"/>
      <c r="AI26" s="79"/>
      <c r="AJ26" s="79">
        <v>-10</v>
      </c>
      <c r="AK26" s="79"/>
      <c r="AL26" s="79"/>
      <c r="AM26" s="79"/>
      <c r="AN26" s="79"/>
      <c r="AO26" s="79"/>
      <c r="AP26" s="79"/>
      <c r="AQ26" s="80"/>
    </row>
    <row r="27" spans="1:43" ht="16.5" customHeight="1" thickBot="1">
      <c r="A27" s="35" t="s">
        <v>16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81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84">
        <v>-20</v>
      </c>
      <c r="AE27" s="85"/>
      <c r="AF27" s="85"/>
      <c r="AG27" s="85"/>
      <c r="AH27" s="85">
        <v>-20</v>
      </c>
      <c r="AI27" s="85"/>
      <c r="AJ27" s="85"/>
      <c r="AK27" s="85"/>
      <c r="AL27" s="85"/>
      <c r="AM27" s="85"/>
      <c r="AN27" s="85"/>
      <c r="AO27" s="85"/>
      <c r="AP27" s="85"/>
      <c r="AQ27" s="86"/>
    </row>
    <row r="28" spans="1:43" ht="21.75" thickBot="1">
      <c r="A28" s="29" t="s">
        <v>17</v>
      </c>
      <c r="B28" s="30">
        <f>100+SUM(B24:B27)</f>
        <v>100</v>
      </c>
      <c r="C28" s="30">
        <f aca="true" t="shared" si="1" ref="C28:AQ28">100+SUM(C24:C27)</f>
        <v>100</v>
      </c>
      <c r="D28" s="30">
        <f t="shared" si="1"/>
        <v>100</v>
      </c>
      <c r="E28" s="30">
        <f t="shared" si="1"/>
        <v>100</v>
      </c>
      <c r="F28" s="30">
        <f t="shared" si="1"/>
        <v>100</v>
      </c>
      <c r="G28" s="30">
        <f t="shared" si="1"/>
        <v>100</v>
      </c>
      <c r="H28" s="30">
        <f t="shared" si="1"/>
        <v>100</v>
      </c>
      <c r="I28" s="30">
        <f t="shared" si="1"/>
        <v>100</v>
      </c>
      <c r="J28" s="30">
        <f t="shared" si="1"/>
        <v>100</v>
      </c>
      <c r="K28" s="30">
        <f t="shared" si="1"/>
        <v>100</v>
      </c>
      <c r="L28" s="30">
        <f t="shared" si="1"/>
        <v>90</v>
      </c>
      <c r="M28" s="30">
        <f t="shared" si="1"/>
        <v>100</v>
      </c>
      <c r="N28" s="30">
        <f t="shared" si="1"/>
        <v>100</v>
      </c>
      <c r="O28" s="32">
        <f t="shared" si="1"/>
        <v>100</v>
      </c>
      <c r="P28" s="30">
        <f t="shared" si="1"/>
        <v>100</v>
      </c>
      <c r="Q28" s="30">
        <f t="shared" si="1"/>
        <v>100</v>
      </c>
      <c r="R28" s="30">
        <f t="shared" si="1"/>
        <v>100</v>
      </c>
      <c r="S28" s="30">
        <f t="shared" si="1"/>
        <v>100</v>
      </c>
      <c r="T28" s="30">
        <f t="shared" si="1"/>
        <v>100</v>
      </c>
      <c r="U28" s="30">
        <f t="shared" si="1"/>
        <v>100</v>
      </c>
      <c r="V28" s="30">
        <f t="shared" si="1"/>
        <v>100</v>
      </c>
      <c r="W28" s="30">
        <f t="shared" si="1"/>
        <v>100</v>
      </c>
      <c r="X28" s="30">
        <f t="shared" si="1"/>
        <v>100</v>
      </c>
      <c r="Y28" s="30">
        <f t="shared" si="1"/>
        <v>100</v>
      </c>
      <c r="Z28" s="30">
        <f t="shared" si="1"/>
        <v>100</v>
      </c>
      <c r="AA28" s="30">
        <f t="shared" si="1"/>
        <v>100</v>
      </c>
      <c r="AB28" s="30">
        <f t="shared" si="1"/>
        <v>100</v>
      </c>
      <c r="AC28" s="32">
        <f t="shared" si="1"/>
        <v>100</v>
      </c>
      <c r="AD28" s="30">
        <f t="shared" si="1"/>
        <v>80</v>
      </c>
      <c r="AE28" s="30">
        <f t="shared" si="1"/>
        <v>95</v>
      </c>
      <c r="AF28" s="30">
        <f t="shared" si="1"/>
        <v>95</v>
      </c>
      <c r="AG28" s="30">
        <f t="shared" si="1"/>
        <v>95</v>
      </c>
      <c r="AH28" s="30">
        <f t="shared" si="1"/>
        <v>75</v>
      </c>
      <c r="AI28" s="30">
        <f t="shared" si="1"/>
        <v>100</v>
      </c>
      <c r="AJ28" s="30">
        <f t="shared" si="1"/>
        <v>90</v>
      </c>
      <c r="AK28" s="30">
        <f t="shared" si="1"/>
        <v>100</v>
      </c>
      <c r="AL28" s="30">
        <f t="shared" si="1"/>
        <v>100</v>
      </c>
      <c r="AM28" s="30">
        <f t="shared" si="1"/>
        <v>100</v>
      </c>
      <c r="AN28" s="30">
        <f t="shared" si="1"/>
        <v>100</v>
      </c>
      <c r="AO28" s="30">
        <f t="shared" si="1"/>
        <v>100</v>
      </c>
      <c r="AP28" s="30">
        <f t="shared" si="1"/>
        <v>100</v>
      </c>
      <c r="AQ28" s="33">
        <f t="shared" si="1"/>
        <v>100</v>
      </c>
    </row>
    <row r="29" spans="1:43" ht="20.25" thickBot="1" thickTop="1">
      <c r="A29" s="36" t="s">
        <v>121</v>
      </c>
      <c r="B29" s="37"/>
      <c r="C29" s="38"/>
      <c r="D29" s="38">
        <v>30</v>
      </c>
      <c r="E29" s="38"/>
      <c r="F29" s="38"/>
      <c r="G29" s="38"/>
      <c r="H29" s="38"/>
      <c r="I29" s="38">
        <v>50</v>
      </c>
      <c r="J29" s="38"/>
      <c r="K29" s="38"/>
      <c r="L29" s="38"/>
      <c r="M29" s="38"/>
      <c r="N29" s="38"/>
      <c r="O29" s="39"/>
      <c r="P29" s="40"/>
      <c r="Q29" s="38"/>
      <c r="R29" s="38">
        <v>30</v>
      </c>
      <c r="S29" s="38">
        <v>30</v>
      </c>
      <c r="T29" s="38"/>
      <c r="U29" s="38"/>
      <c r="V29" s="38"/>
      <c r="W29" s="38"/>
      <c r="X29" s="38">
        <v>50</v>
      </c>
      <c r="Y29" s="38"/>
      <c r="Z29" s="38"/>
      <c r="AA29" s="38"/>
      <c r="AB29" s="38"/>
      <c r="AC29" s="39"/>
      <c r="AD29" s="41"/>
      <c r="AE29" s="42"/>
      <c r="AF29" s="42">
        <v>30</v>
      </c>
      <c r="AG29" s="42">
        <v>60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3"/>
    </row>
    <row r="30" spans="1:43" ht="22.5" thickBot="1" thickTop="1">
      <c r="A30" s="44" t="s">
        <v>18</v>
      </c>
      <c r="B30" s="30">
        <f>SUM(B23,B28)</f>
        <v>194</v>
      </c>
      <c r="C30" s="30">
        <f aca="true" t="shared" si="2" ref="C30:AQ30">SUM(C23,C28)</f>
        <v>201</v>
      </c>
      <c r="D30" s="30">
        <f t="shared" si="2"/>
        <v>210</v>
      </c>
      <c r="E30" s="30">
        <f t="shared" si="2"/>
        <v>174</v>
      </c>
      <c r="F30" s="30">
        <f t="shared" si="2"/>
        <v>165</v>
      </c>
      <c r="G30" s="30">
        <f t="shared" si="2"/>
        <v>194</v>
      </c>
      <c r="H30" s="30">
        <f t="shared" si="2"/>
        <v>220</v>
      </c>
      <c r="I30" s="30">
        <f t="shared" si="2"/>
        <v>230</v>
      </c>
      <c r="J30" s="30">
        <f t="shared" si="2"/>
        <v>231</v>
      </c>
      <c r="K30" s="30">
        <f t="shared" si="2"/>
        <v>125</v>
      </c>
      <c r="L30" s="30">
        <f t="shared" si="2"/>
        <v>225</v>
      </c>
      <c r="M30" s="30">
        <f t="shared" si="2"/>
        <v>216</v>
      </c>
      <c r="N30" s="30">
        <f t="shared" si="2"/>
        <v>240</v>
      </c>
      <c r="O30" s="32">
        <f t="shared" si="2"/>
        <v>218</v>
      </c>
      <c r="P30" s="30">
        <f t="shared" si="2"/>
        <v>223</v>
      </c>
      <c r="Q30" s="30">
        <f t="shared" si="2"/>
        <v>190</v>
      </c>
      <c r="R30" s="30">
        <f t="shared" si="2"/>
        <v>218</v>
      </c>
      <c r="S30" s="30">
        <f t="shared" si="2"/>
        <v>211</v>
      </c>
      <c r="T30" s="30">
        <f t="shared" si="2"/>
        <v>225</v>
      </c>
      <c r="U30" s="30">
        <f t="shared" si="2"/>
        <v>188</v>
      </c>
      <c r="V30" s="30">
        <f t="shared" si="2"/>
        <v>200</v>
      </c>
      <c r="W30" s="30">
        <f t="shared" si="2"/>
        <v>214</v>
      </c>
      <c r="X30" s="30">
        <f t="shared" si="2"/>
        <v>216</v>
      </c>
      <c r="Y30" s="30">
        <f t="shared" si="2"/>
        <v>181</v>
      </c>
      <c r="Z30" s="30">
        <f t="shared" si="2"/>
        <v>226</v>
      </c>
      <c r="AA30" s="30">
        <f t="shared" si="2"/>
        <v>206</v>
      </c>
      <c r="AB30" s="30">
        <f t="shared" si="2"/>
        <v>204</v>
      </c>
      <c r="AC30" s="32">
        <f t="shared" si="2"/>
        <v>227</v>
      </c>
      <c r="AD30" s="30">
        <f t="shared" si="2"/>
        <v>160</v>
      </c>
      <c r="AE30" s="30">
        <f t="shared" si="2"/>
        <v>200</v>
      </c>
      <c r="AF30" s="30">
        <f t="shared" si="2"/>
        <v>165</v>
      </c>
      <c r="AG30" s="30">
        <f t="shared" si="2"/>
        <v>206</v>
      </c>
      <c r="AH30" s="30">
        <f t="shared" si="2"/>
        <v>190</v>
      </c>
      <c r="AI30" s="30">
        <f t="shared" si="2"/>
        <v>145</v>
      </c>
      <c r="AJ30" s="30">
        <f t="shared" si="2"/>
        <v>173</v>
      </c>
      <c r="AK30" s="30">
        <f t="shared" si="2"/>
        <v>239</v>
      </c>
      <c r="AL30" s="30">
        <f t="shared" si="2"/>
        <v>229</v>
      </c>
      <c r="AM30" s="30">
        <f t="shared" si="2"/>
        <v>228</v>
      </c>
      <c r="AN30" s="30">
        <f t="shared" si="2"/>
        <v>204</v>
      </c>
      <c r="AO30" s="30">
        <f t="shared" si="2"/>
        <v>217</v>
      </c>
      <c r="AP30" s="30">
        <f t="shared" si="2"/>
        <v>199</v>
      </c>
      <c r="AQ30" s="33">
        <f t="shared" si="2"/>
        <v>210</v>
      </c>
    </row>
    <row r="31" spans="1:43" ht="22.5" thickBot="1" thickTop="1">
      <c r="A31" s="45" t="s">
        <v>19</v>
      </c>
      <c r="B31" s="46">
        <f>SUM(B23,B28,B29)</f>
        <v>194</v>
      </c>
      <c r="C31" s="46">
        <f aca="true" t="shared" si="3" ref="C31:AQ31">SUM(C23,C28,C29)</f>
        <v>201</v>
      </c>
      <c r="D31" s="46">
        <f t="shared" si="3"/>
        <v>240</v>
      </c>
      <c r="E31" s="46">
        <f t="shared" si="3"/>
        <v>174</v>
      </c>
      <c r="F31" s="46">
        <f t="shared" si="3"/>
        <v>165</v>
      </c>
      <c r="G31" s="46">
        <f t="shared" si="3"/>
        <v>194</v>
      </c>
      <c r="H31" s="46">
        <f t="shared" si="3"/>
        <v>220</v>
      </c>
      <c r="I31" s="46">
        <f t="shared" si="3"/>
        <v>280</v>
      </c>
      <c r="J31" s="46">
        <f t="shared" si="3"/>
        <v>231</v>
      </c>
      <c r="K31" s="46">
        <f t="shared" si="3"/>
        <v>125</v>
      </c>
      <c r="L31" s="46">
        <f t="shared" si="3"/>
        <v>225</v>
      </c>
      <c r="M31" s="46">
        <f t="shared" si="3"/>
        <v>216</v>
      </c>
      <c r="N31" s="46">
        <f t="shared" si="3"/>
        <v>240</v>
      </c>
      <c r="O31" s="47">
        <f t="shared" si="3"/>
        <v>218</v>
      </c>
      <c r="P31" s="46">
        <f t="shared" si="3"/>
        <v>223</v>
      </c>
      <c r="Q31" s="46">
        <f t="shared" si="3"/>
        <v>190</v>
      </c>
      <c r="R31" s="46">
        <f t="shared" si="3"/>
        <v>248</v>
      </c>
      <c r="S31" s="46">
        <f t="shared" si="3"/>
        <v>241</v>
      </c>
      <c r="T31" s="46">
        <f t="shared" si="3"/>
        <v>225</v>
      </c>
      <c r="U31" s="46">
        <f t="shared" si="3"/>
        <v>188</v>
      </c>
      <c r="V31" s="46">
        <f t="shared" si="3"/>
        <v>200</v>
      </c>
      <c r="W31" s="46">
        <f t="shared" si="3"/>
        <v>214</v>
      </c>
      <c r="X31" s="46">
        <f t="shared" si="3"/>
        <v>266</v>
      </c>
      <c r="Y31" s="46">
        <f t="shared" si="3"/>
        <v>181</v>
      </c>
      <c r="Z31" s="46">
        <f t="shared" si="3"/>
        <v>226</v>
      </c>
      <c r="AA31" s="46">
        <f t="shared" si="3"/>
        <v>206</v>
      </c>
      <c r="AB31" s="46">
        <f t="shared" si="3"/>
        <v>204</v>
      </c>
      <c r="AC31" s="47">
        <f t="shared" si="3"/>
        <v>227</v>
      </c>
      <c r="AD31" s="46">
        <f t="shared" si="3"/>
        <v>160</v>
      </c>
      <c r="AE31" s="46">
        <f t="shared" si="3"/>
        <v>200</v>
      </c>
      <c r="AF31" s="46">
        <f t="shared" si="3"/>
        <v>195</v>
      </c>
      <c r="AG31" s="46">
        <f t="shared" si="3"/>
        <v>266</v>
      </c>
      <c r="AH31" s="46">
        <f t="shared" si="3"/>
        <v>190</v>
      </c>
      <c r="AI31" s="46">
        <f t="shared" si="3"/>
        <v>145</v>
      </c>
      <c r="AJ31" s="46">
        <f t="shared" si="3"/>
        <v>173</v>
      </c>
      <c r="AK31" s="46">
        <f t="shared" si="3"/>
        <v>239</v>
      </c>
      <c r="AL31" s="46">
        <f t="shared" si="3"/>
        <v>229</v>
      </c>
      <c r="AM31" s="46">
        <f t="shared" si="3"/>
        <v>228</v>
      </c>
      <c r="AN31" s="46">
        <f t="shared" si="3"/>
        <v>204</v>
      </c>
      <c r="AO31" s="46">
        <f t="shared" si="3"/>
        <v>217</v>
      </c>
      <c r="AP31" s="46">
        <f t="shared" si="3"/>
        <v>199</v>
      </c>
      <c r="AQ31" s="48">
        <f t="shared" si="3"/>
        <v>210</v>
      </c>
    </row>
    <row r="32" spans="1:43" ht="19.5" thickBot="1">
      <c r="A32" s="49" t="s">
        <v>20</v>
      </c>
      <c r="B32" s="50">
        <f>RANK(B30,$B$30:$AQ$30)</f>
        <v>30</v>
      </c>
      <c r="C32" s="50">
        <f aca="true" t="shared" si="4" ref="C32:AQ32">RANK(C30,$B$30:$AQ$30)</f>
        <v>26</v>
      </c>
      <c r="D32" s="50">
        <f t="shared" si="4"/>
        <v>20</v>
      </c>
      <c r="E32" s="50">
        <f t="shared" si="4"/>
        <v>36</v>
      </c>
      <c r="F32" s="50">
        <f t="shared" si="4"/>
        <v>38</v>
      </c>
      <c r="G32" s="50">
        <f t="shared" si="4"/>
        <v>30</v>
      </c>
      <c r="H32" s="50">
        <f t="shared" si="4"/>
        <v>12</v>
      </c>
      <c r="I32" s="50">
        <f t="shared" si="4"/>
        <v>4</v>
      </c>
      <c r="J32" s="50">
        <f t="shared" si="4"/>
        <v>3</v>
      </c>
      <c r="K32" s="50">
        <f t="shared" si="4"/>
        <v>42</v>
      </c>
      <c r="L32" s="50">
        <f t="shared" si="4"/>
        <v>9</v>
      </c>
      <c r="M32" s="50">
        <f t="shared" si="4"/>
        <v>16</v>
      </c>
      <c r="N32" s="50">
        <f t="shared" si="4"/>
        <v>1</v>
      </c>
      <c r="O32" s="51">
        <f t="shared" si="4"/>
        <v>13</v>
      </c>
      <c r="P32" s="50">
        <f t="shared" si="4"/>
        <v>11</v>
      </c>
      <c r="Q32" s="50">
        <f t="shared" si="4"/>
        <v>32</v>
      </c>
      <c r="R32" s="50">
        <f t="shared" si="4"/>
        <v>13</v>
      </c>
      <c r="S32" s="50">
        <f t="shared" si="4"/>
        <v>19</v>
      </c>
      <c r="T32" s="50">
        <f t="shared" si="4"/>
        <v>9</v>
      </c>
      <c r="U32" s="50">
        <f t="shared" si="4"/>
        <v>34</v>
      </c>
      <c r="V32" s="50">
        <f t="shared" si="4"/>
        <v>27</v>
      </c>
      <c r="W32" s="50">
        <f t="shared" si="4"/>
        <v>18</v>
      </c>
      <c r="X32" s="50">
        <f t="shared" si="4"/>
        <v>16</v>
      </c>
      <c r="Y32" s="50">
        <f t="shared" si="4"/>
        <v>35</v>
      </c>
      <c r="Z32" s="50">
        <f t="shared" si="4"/>
        <v>8</v>
      </c>
      <c r="AA32" s="50">
        <f t="shared" si="4"/>
        <v>22</v>
      </c>
      <c r="AB32" s="50">
        <f t="shared" si="4"/>
        <v>24</v>
      </c>
      <c r="AC32" s="51">
        <f t="shared" si="4"/>
        <v>7</v>
      </c>
      <c r="AD32" s="50">
        <f t="shared" si="4"/>
        <v>40</v>
      </c>
      <c r="AE32" s="50">
        <f t="shared" si="4"/>
        <v>27</v>
      </c>
      <c r="AF32" s="50">
        <f t="shared" si="4"/>
        <v>38</v>
      </c>
      <c r="AG32" s="50">
        <f t="shared" si="4"/>
        <v>22</v>
      </c>
      <c r="AH32" s="50">
        <f t="shared" si="4"/>
        <v>32</v>
      </c>
      <c r="AI32" s="50">
        <f t="shared" si="4"/>
        <v>41</v>
      </c>
      <c r="AJ32" s="50">
        <f t="shared" si="4"/>
        <v>37</v>
      </c>
      <c r="AK32" s="50">
        <f t="shared" si="4"/>
        <v>2</v>
      </c>
      <c r="AL32" s="50">
        <f t="shared" si="4"/>
        <v>5</v>
      </c>
      <c r="AM32" s="50">
        <f t="shared" si="4"/>
        <v>6</v>
      </c>
      <c r="AN32" s="50">
        <f t="shared" si="4"/>
        <v>24</v>
      </c>
      <c r="AO32" s="50">
        <f t="shared" si="4"/>
        <v>15</v>
      </c>
      <c r="AP32" s="50">
        <f t="shared" si="4"/>
        <v>29</v>
      </c>
      <c r="AQ32" s="52">
        <f t="shared" si="4"/>
        <v>20</v>
      </c>
    </row>
    <row r="33" spans="1:43" ht="19.5" thickBot="1">
      <c r="A33" s="53" t="s">
        <v>21</v>
      </c>
      <c r="B33" s="54" t="str">
        <f>HLOOKUP(B31,'Quy định xếp loại'!$B$3:$E$4,2,1)</f>
        <v>Khá</v>
      </c>
      <c r="C33" s="54" t="str">
        <f>HLOOKUP(C31,'Quy định xếp loại'!$B$3:$E$4,2,1)</f>
        <v>Tốt</v>
      </c>
      <c r="D33" s="54" t="str">
        <f>HLOOKUP(D31,'Quy định xếp loại'!$B$3:$E$4,2,1)</f>
        <v>Tốt</v>
      </c>
      <c r="E33" s="54" t="str">
        <f>HLOOKUP(E31,'Quy định xếp loại'!$B$3:$E$4,2,1)</f>
        <v>Yếu</v>
      </c>
      <c r="F33" s="54" t="str">
        <f>HLOOKUP(F31,'Quy định xếp loại'!$B$3:$E$4,2,1)</f>
        <v>Yếu</v>
      </c>
      <c r="G33" s="54" t="str">
        <f>HLOOKUP(G31,'Quy định xếp loại'!$B$3:$E$4,2,1)</f>
        <v>Khá</v>
      </c>
      <c r="H33" s="54" t="str">
        <f>HLOOKUP(H31,'Quy định xếp loại'!$B$3:$E$4,2,1)</f>
        <v>Tốt</v>
      </c>
      <c r="I33" s="54" t="str">
        <f>HLOOKUP(I31,'Quy định xếp loại'!$B$3:$E$4,2,1)</f>
        <v>Tốt</v>
      </c>
      <c r="J33" s="54" t="str">
        <f>HLOOKUP(J31,'Quy định xếp loại'!$B$3:$E$4,2,1)</f>
        <v>Tốt</v>
      </c>
      <c r="K33" s="54" t="str">
        <f>HLOOKUP(K31,'Quy định xếp loại'!$B$3:$E$4,2,1)</f>
        <v>Yếu</v>
      </c>
      <c r="L33" s="54" t="str">
        <f>HLOOKUP(L31,'Quy định xếp loại'!$B$3:$E$4,2,1)</f>
        <v>Tốt</v>
      </c>
      <c r="M33" s="54" t="str">
        <f>HLOOKUP(M31,'Quy định xếp loại'!$B$3:$E$4,2,1)</f>
        <v>Tốt</v>
      </c>
      <c r="N33" s="54" t="str">
        <f>HLOOKUP(N31,'Quy định xếp loại'!$B$3:$E$4,2,1)</f>
        <v>Tốt</v>
      </c>
      <c r="O33" s="55" t="str">
        <f>HLOOKUP(O31,'Quy định xếp loại'!$B$3:$E$4,2,1)</f>
        <v>Tốt</v>
      </c>
      <c r="P33" s="54" t="str">
        <f>HLOOKUP(P31,'Quy định xếp loại'!$B$3:$E$4,2,1)</f>
        <v>Tốt</v>
      </c>
      <c r="Q33" s="54" t="str">
        <f>HLOOKUP(Q31,'Quy định xếp loại'!$B$3:$E$4,2,1)</f>
        <v>Khá</v>
      </c>
      <c r="R33" s="54" t="str">
        <f>HLOOKUP(R31,'Quy định xếp loại'!$B$3:$E$4,2,1)</f>
        <v>Tốt</v>
      </c>
      <c r="S33" s="54" t="str">
        <f>HLOOKUP(S31,'Quy định xếp loại'!$B$3:$E$4,2,1)</f>
        <v>Tốt</v>
      </c>
      <c r="T33" s="54" t="str">
        <f>HLOOKUP(T31,'Quy định xếp loại'!$B$3:$E$4,2,1)</f>
        <v>Tốt</v>
      </c>
      <c r="U33" s="54" t="str">
        <f>HLOOKUP(U31,'Quy định xếp loại'!$B$3:$E$4,2,1)</f>
        <v>TB</v>
      </c>
      <c r="V33" s="54" t="str">
        <f>HLOOKUP(V31,'Quy định xếp loại'!$B$3:$E$4,2,1)</f>
        <v>Tốt</v>
      </c>
      <c r="W33" s="54" t="str">
        <f>HLOOKUP(W31,'Quy định xếp loại'!$B$3:$E$4,2,1)</f>
        <v>Tốt</v>
      </c>
      <c r="X33" s="54" t="str">
        <f>HLOOKUP(X31,'Quy định xếp loại'!$B$3:$E$4,2,1)</f>
        <v>Tốt</v>
      </c>
      <c r="Y33" s="54" t="str">
        <f>HLOOKUP(Y31,'Quy định xếp loại'!$B$3:$E$4,2,1)</f>
        <v>Yếu</v>
      </c>
      <c r="Z33" s="54" t="str">
        <f>HLOOKUP(Z31,'Quy định xếp loại'!$B$3:$E$4,2,1)</f>
        <v>Tốt</v>
      </c>
      <c r="AA33" s="54" t="str">
        <f>HLOOKUP(AA31,'Quy định xếp loại'!$B$3:$E$4,2,1)</f>
        <v>Tốt</v>
      </c>
      <c r="AB33" s="54" t="str">
        <f>HLOOKUP(AB31,'Quy định xếp loại'!$B$3:$E$4,2,1)</f>
        <v>Tốt</v>
      </c>
      <c r="AC33" s="55" t="str">
        <f>HLOOKUP(AC31,'Quy định xếp loại'!$B$3:$E$4,2,1)</f>
        <v>Tốt</v>
      </c>
      <c r="AD33" s="54" t="str">
        <f>HLOOKUP(AD31,'Quy định xếp loại'!$B$3:$E$4,2,1)</f>
        <v>Yếu</v>
      </c>
      <c r="AE33" s="54" t="str">
        <f>HLOOKUP(AE31,'Quy định xếp loại'!$B$3:$E$4,2,1)</f>
        <v>Tốt</v>
      </c>
      <c r="AF33" s="54" t="str">
        <f>HLOOKUP(AF31,'Quy định xếp loại'!$B$3:$E$4,2,1)</f>
        <v>Tốt</v>
      </c>
      <c r="AG33" s="54" t="str">
        <f>HLOOKUP(AG31,'Quy định xếp loại'!$B$3:$E$4,2,1)</f>
        <v>Tốt</v>
      </c>
      <c r="AH33" s="54" t="str">
        <f>HLOOKUP(AH31,'Quy định xếp loại'!$B$3:$E$4,2,1)</f>
        <v>Khá</v>
      </c>
      <c r="AI33" s="54" t="str">
        <f>HLOOKUP(AI31,'Quy định xếp loại'!$B$3:$E$4,2,1)</f>
        <v>Yếu</v>
      </c>
      <c r="AJ33" s="54" t="str">
        <f>HLOOKUP(AJ31,'Quy định xếp loại'!$B$3:$E$4,2,1)</f>
        <v>Yếu</v>
      </c>
      <c r="AK33" s="54" t="str">
        <f>HLOOKUP(AK31,'Quy định xếp loại'!$B$3:$E$4,2,1)</f>
        <v>Tốt</v>
      </c>
      <c r="AL33" s="54" t="str">
        <f>HLOOKUP(AL31,'Quy định xếp loại'!$B$3:$E$4,2,1)</f>
        <v>Tốt</v>
      </c>
      <c r="AM33" s="54" t="str">
        <f>HLOOKUP(AM31,'Quy định xếp loại'!$B$3:$E$4,2,1)</f>
        <v>Tốt</v>
      </c>
      <c r="AN33" s="54" t="str">
        <f>HLOOKUP(AN31,'Quy định xếp loại'!$B$3:$E$4,2,1)</f>
        <v>Tốt</v>
      </c>
      <c r="AO33" s="54" t="str">
        <f>HLOOKUP(AO31,'Quy định xếp loại'!$B$3:$E$4,2,1)</f>
        <v>Tốt</v>
      </c>
      <c r="AP33" s="54" t="str">
        <f>HLOOKUP(AP31,'Quy định xếp loại'!$B$3:$E$4,2,1)</f>
        <v>Tốt</v>
      </c>
      <c r="AQ33" s="56" t="str">
        <f>HLOOKUP(AQ31,'Quy định xếp loại'!$B$3:$E$4,2,1)</f>
        <v>Tốt</v>
      </c>
    </row>
    <row r="34" ht="19.5" thickTop="1"/>
  </sheetData>
  <sheetProtection password="CD4F" sheet="1" objects="1" scenarios="1"/>
  <protectedRanges>
    <protectedRange sqref="B6:AQ22" name="Range1"/>
    <protectedRange sqref="B24:AQ27" name="Range2"/>
    <protectedRange sqref="B29:AQ29" name="Range3"/>
  </protectedRanges>
  <mergeCells count="45">
    <mergeCell ref="AG4:AG5"/>
    <mergeCell ref="AH4:AH5"/>
    <mergeCell ref="AI4:AI5"/>
    <mergeCell ref="AJ4:AJ5"/>
    <mergeCell ref="F4:F5"/>
    <mergeCell ref="G4:G5"/>
    <mergeCell ref="I4:I5"/>
    <mergeCell ref="J4:J5"/>
    <mergeCell ref="K4:K5"/>
    <mergeCell ref="L4:L5"/>
    <mergeCell ref="AP4:AP5"/>
    <mergeCell ref="AQ4:AQ5"/>
    <mergeCell ref="A1:AQ1"/>
    <mergeCell ref="A3:AQ3"/>
    <mergeCell ref="AK4:AK5"/>
    <mergeCell ref="AL4:AL5"/>
    <mergeCell ref="AM4:AM5"/>
    <mergeCell ref="AN4:AN5"/>
    <mergeCell ref="AO4:AO5"/>
    <mergeCell ref="AF4:AF5"/>
    <mergeCell ref="AA4:AA5"/>
    <mergeCell ref="AB4:AB5"/>
    <mergeCell ref="H4:H5"/>
    <mergeCell ref="AD4:AD5"/>
    <mergeCell ref="AE4:AE5"/>
    <mergeCell ref="M4:M5"/>
    <mergeCell ref="AC4:AC5"/>
    <mergeCell ref="U4:U5"/>
    <mergeCell ref="V4:V5"/>
    <mergeCell ref="W4:W5"/>
    <mergeCell ref="A4:A5"/>
    <mergeCell ref="B4:B5"/>
    <mergeCell ref="C4:C5"/>
    <mergeCell ref="D4:D5"/>
    <mergeCell ref="E4:E5"/>
    <mergeCell ref="T4:T5"/>
    <mergeCell ref="X4:X5"/>
    <mergeCell ref="Y4:Y5"/>
    <mergeCell ref="Z4:Z5"/>
    <mergeCell ref="N4:N5"/>
    <mergeCell ref="O4:O5"/>
    <mergeCell ref="P4:P5"/>
    <mergeCell ref="Q4:Q5"/>
    <mergeCell ref="R4:R5"/>
    <mergeCell ref="S4:S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1" right="0" top="0.25" bottom="0.25" header="0" footer="0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45"/>
  <sheetViews>
    <sheetView zoomScale="115" zoomScaleNormal="115" zoomScalePageLayoutView="0" workbookViewId="0" topLeftCell="A22">
      <selection activeCell="B35" sqref="B35"/>
    </sheetView>
  </sheetViews>
  <sheetFormatPr defaultColWidth="8.88671875" defaultRowHeight="18.75"/>
  <cols>
    <col min="1" max="1" width="5.99609375" style="5" customWidth="1"/>
    <col min="2" max="2" width="108.5546875" style="0" customWidth="1"/>
  </cols>
  <sheetData>
    <row r="1" spans="1:2" ht="18.75">
      <c r="A1" s="109" t="str">
        <f>'Phần ghi điểm'!A1:AQ1</f>
        <v>TUẦN THỨ: 9 - TỪ: 15/10/2018 ĐẾN 20/10/2018 - LỚP TRỰC: 12C9 - GVCN: HOÀNG THỊ KIM OANH &amp; 10B9 - GVCN: VÕ MINH NGOAN</v>
      </c>
      <c r="B1" s="109"/>
    </row>
    <row r="2" spans="1:2" ht="19.5" thickBot="1">
      <c r="A2" s="110" t="s">
        <v>157</v>
      </c>
      <c r="B2" s="110"/>
    </row>
    <row r="3" spans="1:2" ht="12.75" customHeight="1" thickBot="1" thickTop="1">
      <c r="A3" s="6" t="s">
        <v>29</v>
      </c>
      <c r="B3" s="7" t="s">
        <v>122</v>
      </c>
    </row>
    <row r="4" spans="1:2" ht="13.5" customHeight="1" thickTop="1">
      <c r="A4" s="9" t="s">
        <v>32</v>
      </c>
      <c r="B4" s="15" t="s">
        <v>124</v>
      </c>
    </row>
    <row r="5" spans="1:2" ht="13.5" customHeight="1">
      <c r="A5" s="10" t="s">
        <v>33</v>
      </c>
      <c r="B5" s="8" t="s">
        <v>125</v>
      </c>
    </row>
    <row r="6" spans="1:2" ht="13.5" customHeight="1">
      <c r="A6" s="10" t="s">
        <v>34</v>
      </c>
      <c r="B6" s="8" t="s">
        <v>128</v>
      </c>
    </row>
    <row r="7" spans="1:2" ht="13.5" customHeight="1">
      <c r="A7" s="10" t="s">
        <v>35</v>
      </c>
      <c r="B7" s="66" t="s">
        <v>158</v>
      </c>
    </row>
    <row r="8" spans="1:2" ht="13.5" customHeight="1">
      <c r="A8" s="10" t="s">
        <v>36</v>
      </c>
      <c r="B8" s="17" t="s">
        <v>126</v>
      </c>
    </row>
    <row r="9" spans="1:2" ht="13.5" customHeight="1">
      <c r="A9" s="10" t="s">
        <v>37</v>
      </c>
      <c r="B9" s="18" t="s">
        <v>159</v>
      </c>
    </row>
    <row r="10" spans="1:2" ht="13.5" customHeight="1">
      <c r="A10" s="10" t="s">
        <v>38</v>
      </c>
      <c r="B10" s="16" t="s">
        <v>160</v>
      </c>
    </row>
    <row r="11" spans="1:2" ht="13.5" customHeight="1">
      <c r="A11" s="10" t="s">
        <v>39</v>
      </c>
      <c r="B11" s="16" t="s">
        <v>129</v>
      </c>
    </row>
    <row r="12" spans="1:2" ht="13.5" customHeight="1">
      <c r="A12" s="10" t="s">
        <v>40</v>
      </c>
      <c r="B12" s="19" t="s">
        <v>133</v>
      </c>
    </row>
    <row r="13" spans="1:2" ht="13.5" customHeight="1">
      <c r="A13" s="10" t="s">
        <v>41</v>
      </c>
      <c r="B13" s="64" t="s">
        <v>156</v>
      </c>
    </row>
    <row r="14" spans="1:2" ht="13.5" customHeight="1">
      <c r="A14" s="10" t="s">
        <v>42</v>
      </c>
      <c r="B14" s="63" t="s">
        <v>130</v>
      </c>
    </row>
    <row r="15" spans="1:2" ht="13.5" customHeight="1">
      <c r="A15" s="10" t="s">
        <v>43</v>
      </c>
      <c r="B15" s="63" t="s">
        <v>131</v>
      </c>
    </row>
    <row r="16" spans="1:2" ht="13.5" customHeight="1">
      <c r="A16" s="10" t="s">
        <v>44</v>
      </c>
      <c r="B16" s="8" t="s">
        <v>127</v>
      </c>
    </row>
    <row r="17" spans="1:2" ht="13.5" customHeight="1" thickBot="1">
      <c r="A17" s="11" t="s">
        <v>45</v>
      </c>
      <c r="B17" s="20" t="s">
        <v>161</v>
      </c>
    </row>
    <row r="18" spans="1:2" ht="13.5" customHeight="1">
      <c r="A18" s="12" t="s">
        <v>46</v>
      </c>
      <c r="B18" s="21" t="s">
        <v>163</v>
      </c>
    </row>
    <row r="19" spans="1:2" ht="13.5" customHeight="1">
      <c r="A19" s="10" t="s">
        <v>47</v>
      </c>
      <c r="B19" s="16" t="s">
        <v>132</v>
      </c>
    </row>
    <row r="20" spans="1:2" ht="13.5" customHeight="1">
      <c r="A20" s="10" t="s">
        <v>48</v>
      </c>
      <c r="B20" s="8" t="s">
        <v>134</v>
      </c>
    </row>
    <row r="21" spans="1:2" ht="13.5" customHeight="1">
      <c r="A21" s="10" t="s">
        <v>49</v>
      </c>
      <c r="B21" s="16" t="s">
        <v>135</v>
      </c>
    </row>
    <row r="22" spans="1:2" ht="13.5" customHeight="1">
      <c r="A22" s="10" t="s">
        <v>50</v>
      </c>
      <c r="B22" s="22" t="s">
        <v>136</v>
      </c>
    </row>
    <row r="23" spans="1:2" ht="13.5" customHeight="1">
      <c r="A23" s="10" t="s">
        <v>51</v>
      </c>
      <c r="B23" s="16" t="s">
        <v>137</v>
      </c>
    </row>
    <row r="24" spans="1:2" ht="13.5" customHeight="1">
      <c r="A24" s="10" t="s">
        <v>52</v>
      </c>
      <c r="B24" s="8"/>
    </row>
    <row r="25" spans="1:2" ht="13.5" customHeight="1">
      <c r="A25" s="10" t="s">
        <v>53</v>
      </c>
      <c r="B25" s="16" t="s">
        <v>138</v>
      </c>
    </row>
    <row r="26" spans="1:2" ht="13.5" customHeight="1">
      <c r="A26" s="10" t="s">
        <v>54</v>
      </c>
      <c r="B26" s="8" t="s">
        <v>139</v>
      </c>
    </row>
    <row r="27" spans="1:2" ht="13.5" customHeight="1">
      <c r="A27" s="10" t="s">
        <v>55</v>
      </c>
      <c r="B27" s="8" t="s">
        <v>140</v>
      </c>
    </row>
    <row r="28" spans="1:2" ht="13.5" customHeight="1">
      <c r="A28" s="10" t="s">
        <v>56</v>
      </c>
      <c r="B28" s="16" t="s">
        <v>143</v>
      </c>
    </row>
    <row r="29" spans="1:2" ht="13.5" customHeight="1">
      <c r="A29" s="11" t="s">
        <v>57</v>
      </c>
      <c r="B29" s="62" t="s">
        <v>141</v>
      </c>
    </row>
    <row r="30" spans="1:2" ht="13.5" customHeight="1">
      <c r="A30" s="10" t="s">
        <v>58</v>
      </c>
      <c r="B30" s="68" t="s">
        <v>164</v>
      </c>
    </row>
    <row r="31" spans="1:2" ht="13.5" customHeight="1" thickBot="1">
      <c r="A31" s="11" t="s">
        <v>59</v>
      </c>
      <c r="B31" s="23" t="s">
        <v>162</v>
      </c>
    </row>
    <row r="32" spans="1:2" ht="13.5" customHeight="1">
      <c r="A32" s="12" t="s">
        <v>60</v>
      </c>
      <c r="B32" s="15" t="s">
        <v>154</v>
      </c>
    </row>
    <row r="33" spans="1:2" ht="13.5" customHeight="1">
      <c r="A33" s="11" t="s">
        <v>61</v>
      </c>
      <c r="B33" s="8" t="s">
        <v>145</v>
      </c>
    </row>
    <row r="34" spans="1:2" ht="13.5" customHeight="1">
      <c r="A34" s="10" t="s">
        <v>62</v>
      </c>
      <c r="B34" s="65" t="s">
        <v>142</v>
      </c>
    </row>
    <row r="35" spans="1:2" ht="13.5" customHeight="1">
      <c r="A35" s="10" t="s">
        <v>63</v>
      </c>
      <c r="B35" s="66" t="s">
        <v>165</v>
      </c>
    </row>
    <row r="36" spans="1:2" ht="13.5" customHeight="1">
      <c r="A36" s="10" t="s">
        <v>64</v>
      </c>
      <c r="B36" s="67" t="s">
        <v>148</v>
      </c>
    </row>
    <row r="37" spans="1:2" ht="13.5" customHeight="1">
      <c r="A37" s="11" t="s">
        <v>65</v>
      </c>
      <c r="B37" s="63" t="s">
        <v>149</v>
      </c>
    </row>
    <row r="38" spans="1:2" ht="13.5" customHeight="1">
      <c r="A38" s="11" t="s">
        <v>66</v>
      </c>
      <c r="B38" s="64" t="s">
        <v>150</v>
      </c>
    </row>
    <row r="39" spans="1:2" ht="13.5" customHeight="1">
      <c r="A39" s="10" t="s">
        <v>67</v>
      </c>
      <c r="B39" s="16" t="s">
        <v>144</v>
      </c>
    </row>
    <row r="40" spans="1:2" ht="13.5" customHeight="1">
      <c r="A40" s="10" t="s">
        <v>68</v>
      </c>
      <c r="B40" s="8" t="s">
        <v>151</v>
      </c>
    </row>
    <row r="41" spans="1:2" ht="13.5" customHeight="1">
      <c r="A41" s="13" t="s">
        <v>69</v>
      </c>
      <c r="B41" s="25" t="s">
        <v>152</v>
      </c>
    </row>
    <row r="42" spans="1:2" ht="13.5" customHeight="1">
      <c r="A42" s="11" t="s">
        <v>70</v>
      </c>
      <c r="B42" s="8" t="s">
        <v>155</v>
      </c>
    </row>
    <row r="43" spans="1:2" ht="13.5" customHeight="1">
      <c r="A43" s="11" t="s">
        <v>71</v>
      </c>
      <c r="B43" s="16" t="s">
        <v>147</v>
      </c>
    </row>
    <row r="44" spans="1:2" ht="13.5" customHeight="1">
      <c r="A44" s="10" t="s">
        <v>72</v>
      </c>
      <c r="B44" s="20" t="s">
        <v>153</v>
      </c>
    </row>
    <row r="45" spans="1:2" ht="13.5" customHeight="1" thickBot="1">
      <c r="A45" s="24" t="s">
        <v>73</v>
      </c>
      <c r="B45" s="14" t="s">
        <v>146</v>
      </c>
    </row>
    <row r="46" ht="19.5" thickTop="1"/>
  </sheetData>
  <sheetProtection/>
  <mergeCells count="2">
    <mergeCell ref="A1:B1"/>
    <mergeCell ref="A2:B2"/>
  </mergeCells>
  <printOptions/>
  <pageMargins left="1" right="0" top="0" bottom="0" header="0" footer="0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4"/>
  <sheetViews>
    <sheetView zoomScalePageLayoutView="0" workbookViewId="0" topLeftCell="A1">
      <selection activeCell="E14" sqref="E14"/>
    </sheetView>
  </sheetViews>
  <sheetFormatPr defaultColWidth="8.88671875" defaultRowHeight="18.75"/>
  <sheetData>
    <row r="1" spans="1:5" ht="18.75">
      <c r="A1" s="111" t="s">
        <v>22</v>
      </c>
      <c r="B1" s="111"/>
      <c r="C1" s="111"/>
      <c r="D1" s="111"/>
      <c r="E1" s="111"/>
    </row>
    <row r="2" spans="1:5" ht="18.75">
      <c r="A2" s="1"/>
      <c r="B2" s="1"/>
      <c r="C2" s="1"/>
      <c r="D2" s="1"/>
      <c r="E2" s="1"/>
    </row>
    <row r="3" spans="1:5" ht="18.7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8.75">
      <c r="A4" s="2" t="s">
        <v>24</v>
      </c>
      <c r="B4" s="3" t="s">
        <v>25</v>
      </c>
      <c r="C4" s="4" t="s">
        <v>26</v>
      </c>
      <c r="D4" s="3" t="s">
        <v>27</v>
      </c>
      <c r="E4" s="3" t="s">
        <v>28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GOLD_USER</dc:creator>
  <cp:keywords/>
  <dc:description/>
  <cp:lastModifiedBy>Administrator</cp:lastModifiedBy>
  <cp:lastPrinted>2018-10-22T00:15:29Z</cp:lastPrinted>
  <dcterms:created xsi:type="dcterms:W3CDTF">2018-04-01T14:35:45Z</dcterms:created>
  <dcterms:modified xsi:type="dcterms:W3CDTF">2018-11-17T11:15:35Z</dcterms:modified>
  <cp:category/>
  <cp:version/>
  <cp:contentType/>
  <cp:contentStatus/>
</cp:coreProperties>
</file>