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<sst xmlns="http://schemas.openxmlformats.org/spreadsheetml/2006/main" count="167" uniqueCount="165">
  <si>
    <t>PHẦN GHI ĐIỂM</t>
  </si>
  <si>
    <t>12
A1</t>
  </si>
  <si>
    <t>12
A2</t>
  </si>
  <si>
    <t>12
A3</t>
  </si>
  <si>
    <t>12
A4</t>
  </si>
  <si>
    <t>12
A5</t>
  </si>
  <si>
    <t>12
A6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</si>
  <si>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</si>
  <si>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</si>
  <si>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</si>
  <si>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</si>
  <si>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</si>
  <si>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</si>
  <si>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</si>
  <si>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</si>
  <si>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</si>
  <si>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</si>
  <si>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</si>
  <si>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</si>
  <si>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</si>
  <si>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</si>
  <si>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</si>
  <si>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</si>
  <si>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</si>
  <si>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</si>
  <si>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</si>
  <si>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</si>
  <si>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</si>
  <si>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</si>
  <si>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</si>
  <si>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</si>
  <si>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</si>
  <si>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</si>
  <si>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</si>
  <si>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</si>
  <si>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</si>
  <si>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</si>
  <si>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</si>
  <si>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</si>
  <si>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</si>
  <si>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</si>
  <si>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</si>
  <si>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</si>
  <si>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</si>
  <si>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</si>
  <si>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</si>
  <si>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</si>
  <si>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</si>
  <si>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</si>
  <si>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</si>
  <si>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</si>
  <si>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</si>
  <si>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</si>
  <si>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</si>
  <si>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</si>
  <si>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</si>
  <si>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</si>
  <si>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Vi phạm khác</t>
  </si>
  <si>
    <t>đánh nhau</t>
  </si>
  <si>
    <t>Tổng điểm 
nề nếp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</si>
  <si>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</si>
  <si>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</si>
  <si>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</si>
  <si>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</si>
  <si>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</si>
  <si>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</si>
  <si>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</si>
  <si>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</si>
  <si>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</si>
  <si>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>Lớp không đi họp</t>
  </si>
  <si>
    <t>PHẦN GHI LỖI VI PHẠM</t>
  </si>
  <si>
    <t>LỚP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</si>
  <si>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</si>
  <si>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</si>
  <si>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</si>
  <si>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</si>
  <si>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</si>
  <si>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</si>
  <si>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</si>
  <si>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</si>
  <si>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</si>
  <si>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</si>
  <si>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</si>
  <si>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</si>
  <si>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</si>
  <si>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</si>
  <si>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</si>
  <si>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</si>
  <si>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</si>
  <si>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</si>
  <si>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</si>
  <si>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</si>
  <si>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</si>
  <si>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</si>
  <si>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</si>
  <si>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</si>
  <si>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</si>
  <si>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</si>
  <si>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</si>
  <si>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</si>
  <si>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</si>
  <si>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</si>
  <si>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</si>
  <si>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</si>
  <si>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</si>
  <si>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</si>
  <si>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</si>
  <si>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</si>
  <si>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</si>
  <si>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</si>
  <si>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</si>
  <si>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</si>
  <si>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</si>
  <si>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</si>
  <si>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</si>
  <si>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</si>
  <si>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</si>
  <si>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</si>
  <si>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</si>
  <si>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</si>
  <si>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</si>
  <si>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TUẦN THỨ: 1 - TỪ: 19/08/2019 ĐẾN 25/08/2019 - LỚP TRỰC: 12A1 - GVCN: TRẦN LỆ NGUYỄN LAM PHƯƠNG; 10C1: HOÀNG THỊ KIM OANH</t>
  </si>
  <si>
    <t>Điểm phong trào</t>
  </si>
  <si>
    <t xml:space="preserve">                       LỚP                                           LOẠI</t>
  </si>
  <si>
    <t>Giờ chưa kí SĐB</t>
  </si>
  <si>
    <t xml:space="preserve">T3: 2P (H.Del, H Liang). T5: 1KP (H Mrăn); TD: 1P, 3KP; </t>
  </si>
  <si>
    <t>T6: 1P (Vy); TD: 1P (Phước); Quốc phòng: 1P</t>
  </si>
  <si>
    <t xml:space="preserve">T4: 1KP ( H'Sương); Chưa thể hiện tiết thể dục, GDQP trong SĐB; Chưa bọc sổ cờ đỏ; </t>
  </si>
  <si>
    <t xml:space="preserve">T3: 1P (Vân); T4: 2P (Vân, Lan Anh); T5: 2P (Vân, H Nghĩa); T6: 1P (Lan Anh); </t>
  </si>
  <si>
    <t>Chưa bọc sổ cờ đỏ; T3: 1P (Toàn); T5: 1P (Ba); CT5: TD: 6KP; GDQP: 2KP</t>
  </si>
  <si>
    <t>T3: 2P (Giáp, N Thảo); CT6: Thể dục và GDQP: 2KP</t>
  </si>
  <si>
    <t>T3: Min, Thơm, Chi nhuộm tóc màu, Y Sa đi học muộn; Chưa bọc sổ cờ đỏ; GDQP: 2KP (Thủy, H Yăng)</t>
  </si>
  <si>
    <t xml:space="preserve">CT5: TD: 6KP; </t>
  </si>
  <si>
    <t xml:space="preserve">T2: 1P (Giang); T3: 2P (Giang; K.Anh - Thi văn nghệ cho huyện từ 20/8 đến 22/8); T4: 4P (Giang; K.Anh, Nhã, T.Hương); T5: 2P (Giang; K.Anh); T6: 1P (Giang); Thưởng 60đ  vệ sinh phục vụ kì thi THPT QG năm 2019; Thưởng 30đ lđ đầu năm học; </t>
  </si>
  <si>
    <t xml:space="preserve">T2: 1P (Trinh); T3: có rác quà vặt trong sọt; T4: 1P (Nam); T5: 1P (Hằng); TD: 2P; Thưởng 30đ lđ tuần 38;  </t>
  </si>
  <si>
    <t xml:space="preserve">T3: Vệ sinh - Có 2 vỏ hộp sữa trong lớp; 2P, T4:1P; T5: 1P; QP: 1P; TD: 1P; Thưởng 30đ lđ tuần 38;  </t>
  </si>
  <si>
    <t xml:space="preserve">T3: 3P (Sơn; Hướng, Nhớ). T4: 3P (Sơn, Tuấn, Đỗ Nhàn). T5: 1P (Sơn); CT2: TD: 1P (Vinh); CT6: TD: 1P; Thưởng 30đ lđ tuần 38;  </t>
  </si>
  <si>
    <t xml:space="preserve">T2: 1P (My), T3: 3P (Thuỳ, Thanh, Hà My). T4: 2P; Phương ăn quà vặt; T5: 1P; TD: 4P; TD: 1P; Thưởng 30đ lđ tuần 38;  </t>
  </si>
  <si>
    <t xml:space="preserve">T3: 1P (Đạt), Sơn đi học muộn, T4: 1P (Toàn), T5: 3P (Cầu, Bích, Sơn); QP: 3P (Toàn, Dương, Khang); TD: 1P (Thảo); Thưởng 30đ lđ tuần 38;  </t>
  </si>
  <si>
    <t xml:space="preserve">T3: 2P (K.Thúy, K.Trinh). T4: 3P (K. Thuý, K.Trinh, Nghĩa); T5: 2P (Nghĩa, K.Thuý); Thưởng 30đ lđ tuần 38;  </t>
  </si>
  <si>
    <t xml:space="preserve">T2: 1P (Ly Da); T3: 2P (Y.Dương, Giang: Thi văn nghệ cho huyện từ 20/8 đến 22/8). T4: 2P (Giang, Y Dương). Thể dục: 4P (Giang, Y.Dương; Oanh + Dương: đi họp cờ đỏ). Quốc phòng: 3P (Giang, Y.Dương, Ly Da); 
T5: Lin Da đi học muộn; T6: 1 đi học muộn; Thưởng 30đ lđ tuần 38;  </t>
  </si>
  <si>
    <t xml:space="preserve">T2: 2KP (Đào, H'Ri); T3: 1KP (Đào), Thể dục: 1KP (Q Huy); T6: 1KP (Huy); Thưởng 30đ lđ tuần 38; Thưởng 30đ lđ đầu năm học;  </t>
  </si>
  <si>
    <t xml:space="preserve">T3, 4, 5, 6: 4P (Liễu); T6: 1KP, CT5: GDQP và TD: 1P, 6KP, CT6: TD: 4P (Phú, Đạt, Liễu, Lộc); Thưởng 30đ lđ đầu năm học;  </t>
  </si>
  <si>
    <t xml:space="preserve">T2: 1P (Nam - Sốt xuất huyết); T4: 1 đi học muộn (Hiếu B); CT3: Thể dục: 2P (Hậu, Y Nam); Chưa thể hiện tiết TD số 2 trong SĐB; Thưởng 30đ lđ đầu năm học;  </t>
  </si>
  <si>
    <t xml:space="preserve">T3: 3 không SH 15'; T4: 1P (Chuyển lớp); T5: 5P (Sơn, Minh, Ngọc, Trâm, X Hùng); T6:1P (Hạnh); CT5: TD và GDQP: 2P (Khánh, Vĩ); Thưởng 30đ lđ đầu năm học;  </t>
  </si>
  <si>
    <t xml:space="preserve">Thưởng 30đ lđ tuần 38; Thưởng 30đ lđ đầu năm học;  </t>
  </si>
  <si>
    <t xml:space="preserve">T3: Khoa đi học muộn; T6:1P; Thưởng 30đ lđ tuần 38; Thưởng 30đ lđ đầu năm học;   </t>
  </si>
  <si>
    <t xml:space="preserve">GDQP: 1P (Hoàng); Thưởng 30đ lđ tuần 38; Thưởng 30đ lđ đầu năm học;    </t>
  </si>
  <si>
    <t xml:space="preserve">T5: 1KP (Quỳnh); T6: 1P (Quỳnh); Thưởng 30đ lđ đầu năm học;  </t>
  </si>
  <si>
    <t xml:space="preserve">Thưởng 60đ vệ sinh phục vụ kì thi THPT QG năm 2019; Thưởng 30đ quét sân sau + cầu thang tuần 1; </t>
  </si>
  <si>
    <t xml:space="preserve">T3: Tân không đóng thùng; T5: 3P (Quang, Hải, Dương); T6: 1P (Hải); Xuân sơn móng tay; GDQP: 1P (Hải); Thưởng 30đ lđ tuần 38; Thưởng 30đ lđ đầu năm học; Thưởng 30đ quét sân trường tuần 1; </t>
  </si>
  <si>
    <t xml:space="preserve">T2: 2P; T5: 1KP, 5 không bảng tên; CT3: Thể dục và GDQP: 1P (Suông); 3KP (Nhi, Thảo, Yến); Thưởng 30đ lđ tuần 38; Thưởng 30đ quét sân trường tuần 1; </t>
  </si>
  <si>
    <t xml:space="preserve">T4: 6 vô muộn 15', 1KP (Vũ), Lan Anh xin về, Tiết thể dục: 1KP (Hương); Thưởng 30đ quét sân trường tuần 1; Thưởng 60đ sắp xếp bàn ghế phòng đa năng; </t>
  </si>
  <si>
    <t xml:space="preserve">T3: Hành lang bẩn, 1P (H-Hía); T4: 1P (H Hia); T5: 1P (Phương Thảo); T6: 2P ( Minh Huyền, Phương Thảo); Thưởng 30đ quét sân trường tuần 1; Thưởng 30đ vệ sinh phòng thiết bị; </t>
  </si>
  <si>
    <t xml:space="preserve">T5: 1KP (Luân); Tiết GDQP: 2KP (Mạnh, Trang); Tiết TD: 1KP (Mạnh); Thưởng 30đ vệ sinh phòng thiết bị; </t>
  </si>
  <si>
    <t xml:space="preserve">T6: 1P, 1KP; GDQP và TD: 4P; Thưởng 30đ vệ sinh phòng thiết bị; </t>
  </si>
  <si>
    <t xml:space="preserve">Thưởng 30đ lao động tuần 1; </t>
  </si>
  <si>
    <t xml:space="preserve">CT6: GDQP: 1KP (Vỹ); Thưởng 30đ vệ sinh phòng hiệu bộ; </t>
  </si>
  <si>
    <t xml:space="preserve">T3: 1P; T4: 1P; T5: 1P; T6: 1P; CT5: TD: 4KP; CT6: GDQP: 3KP; Thưởng 30đ lđ tuần 38; Thưởng 30đ lđ đầu năm học; Thưởng 30đ vệ sinh phòng hiệu bộ;   </t>
  </si>
  <si>
    <t xml:space="preserve">T2: 1P (Đoàn); T3: 2P (Lang, Phương); CT3: TD: 2P, 4KP; T4: 3P (Lang, Phương, H.Loan). T5: 1P (Như), 2 đi học muộn (Thắng, Đức); Thưởng 30đ lđ tuần 38; Thưởng 30đ xúc cát; </t>
  </si>
  <si>
    <t xml:space="preserve">Không bọc sổ đầu bài; T2, 3, 4: 3KP (Phú); T4: 2P (Mạnh, Huy); T5: 1P; T6: 2P (Trang, Phú); Thưởng 30đ lđ tuần 38; Thưởng 30đ lđ đầu năm học; </t>
  </si>
  <si>
    <t xml:space="preserve">T4: 2P (Sala, Ngọc Anh); T5: 2P (H Ái, Q Anh); T6: 2P (Q Anh,Ngọc Sơn); 1KP (Hoài Nam); Thưởng 30đ lđ đầu năm học;  </t>
  </si>
  <si>
    <t xml:space="preserve">T2: 2P; T3: 1P (Thùy); T4: 1P (Anh Quân); T5: 1P (Quân); TD và GDQP: 5KP, 1P, T6: 2P; Hoàn thành lao động đầu năm học ko báo ko cộng điểm; </t>
  </si>
  <si>
    <t>T3: 1KP; T4: 1P (Măch); T5: 2P (Măch, Chương); GDQP: 4KP (Văn Chương, Anh Vũ, Úc, Phong); T6: 1P (Măch);</t>
  </si>
  <si>
    <t xml:space="preserve">T3: 1P (Mai); Vệ sinh bẩn; GDQP: 3P; Thưởng 30đ vệ sinh phòng thiết bị; 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</si>
</sst>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</numFmts>
  <fonts count="57">
    <font>
      <sz val="14"/>
      <color theme="1"/>
      <name val="Times New Roman"/>
      <family val="2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5"/>
      <name val="Times New Roman"/>
      <family val="1"/>
    </font>
    <font>
      <sz val="6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sz val="11"/>
      <color indexed="8"/>
      <name val="Arial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left" vertical="center"/>
    </xf>
    <xf numFmtId="9" fontId="5" fillId="0" borderId="12" xfId="59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9" fontId="5" fillId="0" borderId="12" xfId="59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55" applyFont="1" applyAlignment="1">
      <alignment horizontal="center"/>
      <protection/>
    </xf>
    <xf numFmtId="0" fontId="3" fillId="0" borderId="19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10" fillId="0" borderId="19" xfId="55" applyFont="1" applyBorder="1" applyAlignment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21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23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0" fontId="55" fillId="0" borderId="20" xfId="0" applyFont="1" applyBorder="1" applyAlignment="1" applyProtection="1">
      <alignment horizontal="center" vertical="center"/>
      <protection/>
    </xf>
    <xf numFmtId="0" fontId="55" fillId="0" borderId="21" xfId="0" applyFont="1" applyBorder="1" applyAlignment="1" applyProtection="1">
      <alignment horizontal="center" vertical="center"/>
      <protection/>
    </xf>
    <xf numFmtId="0" fontId="55" fillId="0" borderId="25" xfId="0" applyFont="1" applyBorder="1" applyAlignment="1" applyProtection="1">
      <alignment horizontal="center" vertical="center"/>
      <protection/>
    </xf>
    <xf numFmtId="0" fontId="53" fillId="0" borderId="26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54" fillId="0" borderId="25" xfId="0" applyFont="1" applyBorder="1" applyAlignment="1" applyProtection="1">
      <alignment horizontal="center" vertical="center"/>
      <protection/>
    </xf>
    <xf numFmtId="0" fontId="54" fillId="0" borderId="28" xfId="0" applyFont="1" applyBorder="1" applyAlignment="1" applyProtection="1">
      <alignment horizontal="center" vertical="center"/>
      <protection/>
    </xf>
    <xf numFmtId="0" fontId="53" fillId="0" borderId="29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30" xfId="55" applyFont="1" applyBorder="1" applyAlignment="1" applyProtection="1">
      <alignment horizontal="left" vertical="center"/>
      <protection/>
    </xf>
    <xf numFmtId="0" fontId="55" fillId="0" borderId="31" xfId="0" applyFont="1" applyBorder="1" applyAlignment="1" applyProtection="1">
      <alignment horizontal="center" vertical="center"/>
      <protection/>
    </xf>
    <xf numFmtId="0" fontId="55" fillId="0" borderId="32" xfId="0" applyFont="1" applyBorder="1" applyAlignment="1" applyProtection="1">
      <alignment horizontal="center" vertical="center"/>
      <protection/>
    </xf>
    <xf numFmtId="0" fontId="55" fillId="0" borderId="33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5" fillId="0" borderId="12" xfId="55" applyFont="1" applyBorder="1" applyAlignment="1" applyProtection="1">
      <alignment horizontal="left" vertical="center" wrapText="1"/>
      <protection/>
    </xf>
    <xf numFmtId="0" fontId="55" fillId="0" borderId="35" xfId="0" applyFont="1" applyBorder="1" applyAlignment="1" applyProtection="1">
      <alignment horizontal="center" vertical="center"/>
      <protection/>
    </xf>
    <xf numFmtId="0" fontId="55" fillId="0" borderId="1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5" fillId="0" borderId="36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5" fillId="0" borderId="12" xfId="55" applyFont="1" applyBorder="1" applyAlignment="1" applyProtection="1">
      <alignment horizontal="left" vertical="center"/>
      <protection/>
    </xf>
    <xf numFmtId="0" fontId="7" fillId="0" borderId="13" xfId="55" applyFont="1" applyBorder="1" applyAlignment="1" applyProtection="1">
      <alignment horizontal="left" vertical="center"/>
      <protection/>
    </xf>
    <xf numFmtId="0" fontId="55" fillId="0" borderId="38" xfId="0" applyFont="1" applyBorder="1" applyAlignment="1" applyProtection="1">
      <alignment horizontal="center" vertical="center"/>
      <protection/>
    </xf>
    <xf numFmtId="0" fontId="55" fillId="0" borderId="39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4" fillId="0" borderId="42" xfId="55" applyFont="1" applyBorder="1" applyAlignment="1" applyProtection="1">
      <alignment horizontal="left" vertical="center" wrapText="1"/>
      <protection/>
    </xf>
    <xf numFmtId="0" fontId="5" fillId="0" borderId="11" xfId="55" applyFont="1" applyBorder="1" applyAlignment="1" applyProtection="1">
      <alignment horizontal="left" vertical="center"/>
      <protection/>
    </xf>
    <xf numFmtId="0" fontId="55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5" fillId="0" borderId="13" xfId="55" applyFont="1" applyBorder="1" applyAlignment="1" applyProtection="1">
      <alignment horizontal="left" vertical="center"/>
      <protection/>
    </xf>
    <xf numFmtId="0" fontId="4" fillId="0" borderId="16" xfId="55" applyFont="1" applyBorder="1" applyAlignment="1" applyProtection="1">
      <alignment horizontal="left" vertical="center"/>
      <protection/>
    </xf>
    <xf numFmtId="0" fontId="5" fillId="0" borderId="45" xfId="55" applyFont="1" applyBorder="1" applyAlignment="1" applyProtection="1">
      <alignment horizontal="center" vertical="center"/>
      <protection/>
    </xf>
    <xf numFmtId="0" fontId="5" fillId="0" borderId="46" xfId="55" applyFont="1" applyBorder="1" applyAlignment="1" applyProtection="1">
      <alignment horizontal="center" vertical="center"/>
      <protection/>
    </xf>
    <xf numFmtId="0" fontId="5" fillId="0" borderId="47" xfId="55" applyFont="1" applyBorder="1" applyAlignment="1" applyProtection="1">
      <alignment horizontal="center" vertical="center"/>
      <protection/>
    </xf>
    <xf numFmtId="0" fontId="5" fillId="0" borderId="48" xfId="55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4" fillId="0" borderId="10" xfId="55" applyFont="1" applyBorder="1" applyAlignment="1" applyProtection="1">
      <alignment horizontal="left" vertical="center" wrapText="1"/>
      <protection/>
    </xf>
    <xf numFmtId="0" fontId="4" fillId="0" borderId="50" xfId="55" applyFont="1" applyBorder="1" applyAlignment="1" applyProtection="1">
      <alignment horizontal="left" vertical="center" wrapText="1"/>
      <protection/>
    </xf>
    <xf numFmtId="0" fontId="4" fillId="0" borderId="42" xfId="55" applyFont="1" applyBorder="1" applyAlignment="1" applyProtection="1">
      <alignment horizontal="left" vertical="center"/>
      <protection/>
    </xf>
    <xf numFmtId="0" fontId="4" fillId="0" borderId="17" xfId="55" applyFont="1" applyBorder="1" applyAlignment="1" applyProtection="1">
      <alignment horizontal="left" vertical="center"/>
      <protection/>
    </xf>
    <xf numFmtId="0" fontId="14" fillId="0" borderId="12" xfId="0" applyFont="1" applyBorder="1" applyAlignment="1">
      <alignment horizontal="left" vertical="center" wrapText="1"/>
    </xf>
    <xf numFmtId="0" fontId="2" fillId="0" borderId="0" xfId="55" applyFont="1" applyAlignment="1" applyProtection="1">
      <alignment horizontal="center" vertical="center" shrinkToFit="1"/>
      <protection/>
    </xf>
    <xf numFmtId="0" fontId="3" fillId="0" borderId="51" xfId="55" applyFont="1" applyBorder="1" applyAlignment="1" applyProtection="1">
      <alignment horizontal="center"/>
      <protection/>
    </xf>
    <xf numFmtId="0" fontId="4" fillId="0" borderId="52" xfId="55" applyFont="1" applyBorder="1" applyAlignment="1" applyProtection="1">
      <alignment wrapText="1"/>
      <protection/>
    </xf>
    <xf numFmtId="0" fontId="4" fillId="0" borderId="53" xfId="55" applyFont="1" applyBorder="1" applyAlignment="1" applyProtection="1">
      <alignment wrapText="1"/>
      <protection/>
    </xf>
    <xf numFmtId="0" fontId="4" fillId="0" borderId="54" xfId="55" applyFont="1" applyBorder="1" applyAlignment="1" applyProtection="1">
      <alignment horizontal="center" vertical="center" wrapText="1"/>
      <protection/>
    </xf>
    <xf numFmtId="0" fontId="4" fillId="0" borderId="26" xfId="55" applyFont="1" applyBorder="1" applyAlignment="1" applyProtection="1">
      <alignment horizontal="center" vertical="center"/>
      <protection/>
    </xf>
    <xf numFmtId="0" fontId="4" fillId="0" borderId="55" xfId="55" applyFont="1" applyBorder="1" applyAlignment="1" applyProtection="1">
      <alignment horizontal="center" vertical="center" wrapText="1"/>
      <protection/>
    </xf>
    <xf numFmtId="0" fontId="4" fillId="0" borderId="56" xfId="55" applyFont="1" applyBorder="1" applyAlignment="1" applyProtection="1">
      <alignment horizontal="center" vertical="center"/>
      <protection/>
    </xf>
    <xf numFmtId="0" fontId="12" fillId="0" borderId="55" xfId="55" applyFont="1" applyBorder="1" applyAlignment="1" applyProtection="1">
      <alignment horizontal="center" vertical="center" wrapText="1"/>
      <protection/>
    </xf>
    <xf numFmtId="0" fontId="12" fillId="0" borderId="56" xfId="55" applyFont="1" applyBorder="1" applyAlignment="1" applyProtection="1">
      <alignment horizontal="center" vertical="center"/>
      <protection/>
    </xf>
    <xf numFmtId="0" fontId="12" fillId="0" borderId="54" xfId="55" applyFont="1" applyBorder="1" applyAlignment="1" applyProtection="1">
      <alignment horizontal="center" vertical="center" wrapText="1"/>
      <protection/>
    </xf>
    <xf numFmtId="0" fontId="12" fillId="0" borderId="26" xfId="55" applyFont="1" applyBorder="1" applyAlignment="1" applyProtection="1">
      <alignment horizontal="center" vertical="center"/>
      <protection/>
    </xf>
    <xf numFmtId="0" fontId="12" fillId="0" borderId="57" xfId="55" applyFont="1" applyBorder="1" applyAlignment="1" applyProtection="1">
      <alignment horizontal="center" vertical="center" wrapText="1"/>
      <protection/>
    </xf>
    <xf numFmtId="0" fontId="12" fillId="0" borderId="58" xfId="55" applyFont="1" applyBorder="1" applyAlignment="1" applyProtection="1">
      <alignment horizontal="center" vertical="center"/>
      <protection/>
    </xf>
    <xf numFmtId="0" fontId="4" fillId="0" borderId="59" xfId="55" applyFont="1" applyBorder="1" applyAlignment="1" applyProtection="1">
      <alignment horizontal="center" vertical="center" wrapText="1"/>
      <protection/>
    </xf>
    <xf numFmtId="0" fontId="4" fillId="0" borderId="60" xfId="55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2" fillId="0" borderId="61" xfId="55" applyFont="1" applyBorder="1" applyAlignment="1" applyProtection="1">
      <alignment horizontal="center" vertical="center" wrapText="1"/>
      <protection/>
    </xf>
    <xf numFmtId="0" fontId="12" fillId="0" borderId="27" xfId="55" applyFont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center" vertical="center" wrapText="1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2" fillId="0" borderId="62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4"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115" zoomScaleNormal="115" zoomScalePageLayoutView="0" workbookViewId="0" topLeftCell="A25">
      <selection activeCell="AR11" sqref="AR11"/>
    </sheetView>
  </sheetViews>
  <sheetFormatPr defaultColWidth="8.88671875" defaultRowHeight="18.75"/>
  <cols>
    <col min="1" max="1" width="11.10546875" style="45" customWidth="1"/>
    <col min="2" max="43" width="2.4453125" style="45" customWidth="1"/>
    <col min="44" max="16384" width="8.88671875" style="45" customWidth="1"/>
  </cols>
  <sheetData>
    <row r="1" spans="1:43" ht="18.75">
      <c r="A1" s="87" t="s">
        <v>121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</row>
    <row r="2" spans="1:43" ht="19.5" thickBo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1:43" ht="19.5" thickTop="1">
      <c r="A3" s="89" t="s">
        <v>123</v>
      </c>
      <c r="B3" s="91" t="s">
        <v>1</v>
      </c>
      <c r="C3" s="93" t="s">
        <v>2</v>
      </c>
      <c r="D3" s="91" t="s">
        <v>3</v>
      </c>
      <c r="E3" s="93" t="s">
        <v>4</v>
      </c>
      <c r="F3" s="91" t="s">
        <v>5</v>
      </c>
      <c r="G3" s="93" t="s">
        <v>6</v>
      </c>
      <c r="H3" s="91" t="s">
        <v>7</v>
      </c>
      <c r="I3" s="93" t="s">
        <v>8</v>
      </c>
      <c r="J3" s="91" t="s">
        <v>9</v>
      </c>
      <c r="K3" s="95" t="s">
        <v>10</v>
      </c>
      <c r="L3" s="97" t="s">
        <v>11</v>
      </c>
      <c r="M3" s="95" t="s">
        <v>12</v>
      </c>
      <c r="N3" s="97" t="s">
        <v>13</v>
      </c>
      <c r="O3" s="99" t="s">
        <v>14</v>
      </c>
      <c r="P3" s="101" t="s">
        <v>15</v>
      </c>
      <c r="Q3" s="91" t="s">
        <v>16</v>
      </c>
      <c r="R3" s="91" t="s">
        <v>17</v>
      </c>
      <c r="S3" s="91" t="s">
        <v>18</v>
      </c>
      <c r="T3" s="91" t="s">
        <v>19</v>
      </c>
      <c r="U3" s="91" t="s">
        <v>20</v>
      </c>
      <c r="V3" s="91" t="s">
        <v>21</v>
      </c>
      <c r="W3" s="91" t="s">
        <v>22</v>
      </c>
      <c r="X3" s="91" t="s">
        <v>23</v>
      </c>
      <c r="Y3" s="97" t="s">
        <v>24</v>
      </c>
      <c r="Z3" s="97" t="s">
        <v>25</v>
      </c>
      <c r="AA3" s="97" t="s">
        <v>26</v>
      </c>
      <c r="AB3" s="97" t="s">
        <v>27</v>
      </c>
      <c r="AC3" s="105" t="s">
        <v>28</v>
      </c>
      <c r="AD3" s="103" t="s">
        <v>29</v>
      </c>
      <c r="AE3" s="103" t="s">
        <v>30</v>
      </c>
      <c r="AF3" s="103" t="s">
        <v>31</v>
      </c>
      <c r="AG3" s="103" t="s">
        <v>32</v>
      </c>
      <c r="AH3" s="103" t="s">
        <v>33</v>
      </c>
      <c r="AI3" s="103" t="s">
        <v>34</v>
      </c>
      <c r="AJ3" s="103" t="s">
        <v>35</v>
      </c>
      <c r="AK3" s="103" t="s">
        <v>36</v>
      </c>
      <c r="AL3" s="103" t="s">
        <v>37</v>
      </c>
      <c r="AM3" s="107" t="s">
        <v>38</v>
      </c>
      <c r="AN3" s="107" t="s">
        <v>39</v>
      </c>
      <c r="AO3" s="107" t="s">
        <v>40</v>
      </c>
      <c r="AP3" s="107" t="s">
        <v>41</v>
      </c>
      <c r="AQ3" s="109" t="s">
        <v>42</v>
      </c>
    </row>
    <row r="4" spans="1:43" ht="19.5" thickBot="1">
      <c r="A4" s="90"/>
      <c r="B4" s="92"/>
      <c r="C4" s="94"/>
      <c r="D4" s="92"/>
      <c r="E4" s="94"/>
      <c r="F4" s="92"/>
      <c r="G4" s="94"/>
      <c r="H4" s="92"/>
      <c r="I4" s="94"/>
      <c r="J4" s="92"/>
      <c r="K4" s="96"/>
      <c r="L4" s="98"/>
      <c r="M4" s="96"/>
      <c r="N4" s="98"/>
      <c r="O4" s="100"/>
      <c r="P4" s="102"/>
      <c r="Q4" s="92"/>
      <c r="R4" s="92"/>
      <c r="S4" s="92"/>
      <c r="T4" s="92"/>
      <c r="U4" s="92"/>
      <c r="V4" s="92"/>
      <c r="W4" s="92"/>
      <c r="X4" s="92"/>
      <c r="Y4" s="98"/>
      <c r="Z4" s="98"/>
      <c r="AA4" s="98"/>
      <c r="AB4" s="98"/>
      <c r="AC4" s="106"/>
      <c r="AD4" s="104"/>
      <c r="AE4" s="104"/>
      <c r="AF4" s="104"/>
      <c r="AG4" s="104"/>
      <c r="AH4" s="104"/>
      <c r="AI4" s="104"/>
      <c r="AJ4" s="104"/>
      <c r="AK4" s="104"/>
      <c r="AL4" s="104"/>
      <c r="AM4" s="108"/>
      <c r="AN4" s="108"/>
      <c r="AO4" s="108"/>
      <c r="AP4" s="108"/>
      <c r="AQ4" s="110"/>
    </row>
    <row r="5" spans="1:43" ht="15" customHeight="1" thickTop="1">
      <c r="A5" s="46" t="s">
        <v>43</v>
      </c>
      <c r="B5" s="47"/>
      <c r="C5" s="48"/>
      <c r="D5" s="48">
        <v>-6</v>
      </c>
      <c r="E5" s="48">
        <v>-3</v>
      </c>
      <c r="F5" s="48">
        <v>-5</v>
      </c>
      <c r="G5" s="48">
        <v>-20</v>
      </c>
      <c r="H5" s="48">
        <v>-6</v>
      </c>
      <c r="I5" s="48">
        <v>-9</v>
      </c>
      <c r="J5" s="48">
        <v>-11</v>
      </c>
      <c r="K5" s="48">
        <v>-23</v>
      </c>
      <c r="L5" s="48">
        <v>-11</v>
      </c>
      <c r="M5" s="48">
        <v>-7</v>
      </c>
      <c r="N5" s="48">
        <v>-33</v>
      </c>
      <c r="O5" s="49">
        <v>-6</v>
      </c>
      <c r="P5" s="47">
        <v>-5</v>
      </c>
      <c r="Q5" s="48">
        <v>-23</v>
      </c>
      <c r="R5" s="48">
        <v>-15</v>
      </c>
      <c r="S5" s="48">
        <v>-44</v>
      </c>
      <c r="T5" s="48">
        <v>-4</v>
      </c>
      <c r="U5" s="48">
        <v>-33</v>
      </c>
      <c r="V5" s="48">
        <v>-8</v>
      </c>
      <c r="W5" s="48"/>
      <c r="X5" s="48"/>
      <c r="Y5" s="48">
        <v>-3</v>
      </c>
      <c r="Z5" s="48">
        <v>-1</v>
      </c>
      <c r="AA5" s="48">
        <v>-11</v>
      </c>
      <c r="AB5" s="48">
        <v>-39</v>
      </c>
      <c r="AC5" s="49">
        <v>-6</v>
      </c>
      <c r="AD5" s="50">
        <v>-23</v>
      </c>
      <c r="AE5" s="51">
        <v>-5</v>
      </c>
      <c r="AF5" s="51">
        <v>-5</v>
      </c>
      <c r="AG5" s="51">
        <v>-20</v>
      </c>
      <c r="AH5" s="51">
        <v>-6</v>
      </c>
      <c r="AI5" s="51">
        <v>-27</v>
      </c>
      <c r="AJ5" s="51">
        <v>-4</v>
      </c>
      <c r="AK5" s="51"/>
      <c r="AL5" s="51">
        <v>-10</v>
      </c>
      <c r="AM5" s="51">
        <v>-42</v>
      </c>
      <c r="AN5" s="51">
        <v>-5</v>
      </c>
      <c r="AO5" s="51">
        <v>-12</v>
      </c>
      <c r="AP5" s="51">
        <v>-12</v>
      </c>
      <c r="AQ5" s="52">
        <v>-30</v>
      </c>
    </row>
    <row r="6" spans="1:43" ht="15" customHeight="1">
      <c r="A6" s="53" t="s">
        <v>44</v>
      </c>
      <c r="B6" s="54"/>
      <c r="C6" s="55"/>
      <c r="D6" s="56"/>
      <c r="E6" s="55"/>
      <c r="F6" s="55">
        <v>-20</v>
      </c>
      <c r="G6" s="55"/>
      <c r="H6" s="55">
        <v>-20</v>
      </c>
      <c r="I6" s="55"/>
      <c r="J6" s="55"/>
      <c r="K6" s="55"/>
      <c r="L6" s="55"/>
      <c r="M6" s="55"/>
      <c r="N6" s="55"/>
      <c r="O6" s="57"/>
      <c r="P6" s="54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7"/>
      <c r="AD6" s="58"/>
      <c r="AE6" s="59">
        <v>-20</v>
      </c>
      <c r="AF6" s="59"/>
      <c r="AG6" s="59"/>
      <c r="AH6" s="59"/>
      <c r="AI6" s="59"/>
      <c r="AJ6" s="59">
        <v>-20</v>
      </c>
      <c r="AK6" s="59"/>
      <c r="AL6" s="59"/>
      <c r="AM6" s="59"/>
      <c r="AN6" s="59"/>
      <c r="AO6" s="59"/>
      <c r="AP6" s="59"/>
      <c r="AQ6" s="60"/>
    </row>
    <row r="7" spans="1:43" ht="15" customHeight="1">
      <c r="A7" s="61" t="s">
        <v>45</v>
      </c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7"/>
      <c r="P7" s="54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7"/>
      <c r="AD7" s="58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60"/>
    </row>
    <row r="8" spans="1:43" ht="15" customHeight="1">
      <c r="A8" s="61" t="s">
        <v>46</v>
      </c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7"/>
      <c r="P8" s="54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7"/>
      <c r="AD8" s="58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60"/>
    </row>
    <row r="9" spans="1:43" ht="15" customHeight="1">
      <c r="A9" s="61" t="s">
        <v>47</v>
      </c>
      <c r="B9" s="54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7"/>
      <c r="P9" s="54">
        <v>-10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7"/>
      <c r="AD9" s="58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60"/>
    </row>
    <row r="10" spans="1:43" ht="15" customHeight="1">
      <c r="A10" s="61" t="s">
        <v>48</v>
      </c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7"/>
      <c r="P10" s="54"/>
      <c r="Q10" s="55">
        <v>-10</v>
      </c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7"/>
      <c r="AD10" s="58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ht="15" customHeight="1">
      <c r="A11" s="53" t="s">
        <v>49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7"/>
      <c r="P11" s="54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7"/>
      <c r="AD11" s="58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</row>
    <row r="12" spans="1:43" ht="15" customHeight="1">
      <c r="A12" s="53" t="s">
        <v>50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7"/>
      <c r="P12" s="54"/>
      <c r="Q12" s="55"/>
      <c r="R12" s="55"/>
      <c r="S12" s="55"/>
      <c r="T12" s="55"/>
      <c r="U12" s="55"/>
      <c r="V12" s="55">
        <v>-6</v>
      </c>
      <c r="W12" s="55"/>
      <c r="X12" s="55"/>
      <c r="Y12" s="55"/>
      <c r="Z12" s="55"/>
      <c r="AA12" s="55"/>
      <c r="AB12" s="55"/>
      <c r="AC12" s="57"/>
      <c r="AD12" s="58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60"/>
    </row>
    <row r="13" spans="1:43" ht="15" customHeight="1">
      <c r="A13" s="61" t="s">
        <v>51</v>
      </c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7"/>
      <c r="P13" s="54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7"/>
      <c r="AD13" s="58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60"/>
    </row>
    <row r="14" spans="1:43" ht="15" customHeight="1">
      <c r="A14" s="61" t="s">
        <v>52</v>
      </c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7"/>
      <c r="P14" s="54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7"/>
      <c r="AD14" s="58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</row>
    <row r="15" spans="1:43" ht="15" customHeight="1">
      <c r="A15" s="61" t="s">
        <v>53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7"/>
      <c r="P15" s="54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7"/>
      <c r="AD15" s="58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60"/>
    </row>
    <row r="16" spans="1:43" ht="15" customHeight="1">
      <c r="A16" s="61" t="s">
        <v>54</v>
      </c>
      <c r="B16" s="5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7"/>
      <c r="P16" s="54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7"/>
      <c r="AD16" s="58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</row>
    <row r="17" spans="1:43" ht="23.25" customHeight="1">
      <c r="A17" s="53" t="s">
        <v>55</v>
      </c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7"/>
      <c r="P17" s="54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7"/>
      <c r="AD17" s="58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60"/>
    </row>
    <row r="18" spans="1:43" ht="15" customHeight="1">
      <c r="A18" s="61" t="s">
        <v>56</v>
      </c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7"/>
      <c r="P18" s="54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7"/>
      <c r="AD18" s="58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</row>
    <row r="19" spans="1:43" ht="15" customHeight="1">
      <c r="A19" s="61" t="s">
        <v>69</v>
      </c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7"/>
      <c r="P19" s="54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7"/>
      <c r="AD19" s="58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60"/>
    </row>
    <row r="20" spans="1:43" ht="15" customHeight="1">
      <c r="A20" s="61" t="s">
        <v>57</v>
      </c>
      <c r="B20" s="54"/>
      <c r="C20" s="55"/>
      <c r="D20" s="55"/>
      <c r="E20" s="55"/>
      <c r="F20" s="55"/>
      <c r="G20" s="55">
        <v>-5</v>
      </c>
      <c r="H20" s="55"/>
      <c r="I20" s="55"/>
      <c r="J20" s="55">
        <v>-2</v>
      </c>
      <c r="K20" s="55"/>
      <c r="L20" s="55"/>
      <c r="M20" s="55"/>
      <c r="N20" s="55"/>
      <c r="O20" s="57"/>
      <c r="P20" s="54">
        <v>-10</v>
      </c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7"/>
      <c r="AD20" s="58"/>
      <c r="AE20" s="59"/>
      <c r="AF20" s="59">
        <v>-5</v>
      </c>
      <c r="AG20" s="59"/>
      <c r="AH20" s="59"/>
      <c r="AI20" s="59"/>
      <c r="AJ20" s="59"/>
      <c r="AK20" s="59"/>
      <c r="AL20" s="59"/>
      <c r="AM20" s="59">
        <v>-5</v>
      </c>
      <c r="AN20" s="59"/>
      <c r="AO20" s="59"/>
      <c r="AP20" s="59">
        <v>-35</v>
      </c>
      <c r="AQ20" s="60"/>
    </row>
    <row r="21" spans="1:43" ht="15" customHeight="1">
      <c r="A21" s="61" t="s">
        <v>122</v>
      </c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7"/>
      <c r="P21" s="54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7"/>
      <c r="AD21" s="58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</row>
    <row r="22" spans="1:43" ht="15" customHeight="1" thickBot="1">
      <c r="A22" s="62" t="s">
        <v>58</v>
      </c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3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5"/>
      <c r="AD22" s="66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8"/>
    </row>
    <row r="23" spans="1:43" ht="21.75" thickBot="1">
      <c r="A23" s="69" t="s">
        <v>59</v>
      </c>
      <c r="B23" s="30">
        <f>100+SUM(B5:B22)</f>
        <v>100</v>
      </c>
      <c r="C23" s="30">
        <f aca="true" t="shared" si="0" ref="C23:O23">100+SUM(C5:C22)</f>
        <v>100</v>
      </c>
      <c r="D23" s="30">
        <f t="shared" si="0"/>
        <v>94</v>
      </c>
      <c r="E23" s="30">
        <f t="shared" si="0"/>
        <v>97</v>
      </c>
      <c r="F23" s="30">
        <f t="shared" si="0"/>
        <v>75</v>
      </c>
      <c r="G23" s="30">
        <f t="shared" si="0"/>
        <v>75</v>
      </c>
      <c r="H23" s="30">
        <f t="shared" si="0"/>
        <v>74</v>
      </c>
      <c r="I23" s="30">
        <f t="shared" si="0"/>
        <v>91</v>
      </c>
      <c r="J23" s="30">
        <f t="shared" si="0"/>
        <v>87</v>
      </c>
      <c r="K23" s="30">
        <f t="shared" si="0"/>
        <v>77</v>
      </c>
      <c r="L23" s="30">
        <f t="shared" si="0"/>
        <v>89</v>
      </c>
      <c r="M23" s="30">
        <f t="shared" si="0"/>
        <v>93</v>
      </c>
      <c r="N23" s="30">
        <f t="shared" si="0"/>
        <v>67</v>
      </c>
      <c r="O23" s="31">
        <f t="shared" si="0"/>
        <v>94</v>
      </c>
      <c r="P23" s="30">
        <f aca="true" t="shared" si="1" ref="P23:AQ23">100+SUM(P5:P22)</f>
        <v>75</v>
      </c>
      <c r="Q23" s="30">
        <f t="shared" si="1"/>
        <v>67</v>
      </c>
      <c r="R23" s="30">
        <f t="shared" si="1"/>
        <v>85</v>
      </c>
      <c r="S23" s="30">
        <f t="shared" si="1"/>
        <v>56</v>
      </c>
      <c r="T23" s="30">
        <f t="shared" si="1"/>
        <v>96</v>
      </c>
      <c r="U23" s="30">
        <f t="shared" si="1"/>
        <v>67</v>
      </c>
      <c r="V23" s="30">
        <f t="shared" si="1"/>
        <v>86</v>
      </c>
      <c r="W23" s="30">
        <f t="shared" si="1"/>
        <v>100</v>
      </c>
      <c r="X23" s="30">
        <f t="shared" si="1"/>
        <v>100</v>
      </c>
      <c r="Y23" s="30">
        <f t="shared" si="1"/>
        <v>97</v>
      </c>
      <c r="Z23" s="30">
        <f t="shared" si="1"/>
        <v>99</v>
      </c>
      <c r="AA23" s="30">
        <f t="shared" si="1"/>
        <v>89</v>
      </c>
      <c r="AB23" s="30">
        <f t="shared" si="1"/>
        <v>61</v>
      </c>
      <c r="AC23" s="31">
        <f t="shared" si="1"/>
        <v>94</v>
      </c>
      <c r="AD23" s="30">
        <f t="shared" si="1"/>
        <v>77</v>
      </c>
      <c r="AE23" s="30">
        <f t="shared" si="1"/>
        <v>75</v>
      </c>
      <c r="AF23" s="30">
        <f t="shared" si="1"/>
        <v>90</v>
      </c>
      <c r="AG23" s="30">
        <f t="shared" si="1"/>
        <v>80</v>
      </c>
      <c r="AH23" s="30">
        <f t="shared" si="1"/>
        <v>94</v>
      </c>
      <c r="AI23" s="30">
        <f t="shared" si="1"/>
        <v>73</v>
      </c>
      <c r="AJ23" s="30">
        <f t="shared" si="1"/>
        <v>76</v>
      </c>
      <c r="AK23" s="30">
        <f t="shared" si="1"/>
        <v>100</v>
      </c>
      <c r="AL23" s="30">
        <f t="shared" si="1"/>
        <v>90</v>
      </c>
      <c r="AM23" s="30">
        <f t="shared" si="1"/>
        <v>53</v>
      </c>
      <c r="AN23" s="30">
        <f t="shared" si="1"/>
        <v>95</v>
      </c>
      <c r="AO23" s="30">
        <f t="shared" si="1"/>
        <v>88</v>
      </c>
      <c r="AP23" s="30">
        <f t="shared" si="1"/>
        <v>53</v>
      </c>
      <c r="AQ23" s="42">
        <f t="shared" si="1"/>
        <v>70</v>
      </c>
    </row>
    <row r="24" spans="1:43" ht="15" customHeight="1">
      <c r="A24" s="70" t="s">
        <v>124</v>
      </c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71"/>
      <c r="P24" s="47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71"/>
      <c r="AD24" s="50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72"/>
    </row>
    <row r="25" spans="1:43" ht="15" customHeight="1">
      <c r="A25" s="61" t="s">
        <v>60</v>
      </c>
      <c r="B25" s="5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7"/>
      <c r="P25" s="54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7"/>
      <c r="AD25" s="58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60"/>
    </row>
    <row r="26" spans="1:43" ht="15" customHeight="1">
      <c r="A26" s="61" t="s">
        <v>61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7"/>
      <c r="P26" s="54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7"/>
      <c r="AD26" s="58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60"/>
    </row>
    <row r="27" spans="1:43" ht="15" customHeight="1" thickBot="1">
      <c r="A27" s="73" t="s">
        <v>62</v>
      </c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/>
      <c r="P27" s="63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66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8"/>
    </row>
    <row r="28" spans="1:43" ht="21.75" thickBot="1">
      <c r="A28" s="69" t="s">
        <v>63</v>
      </c>
      <c r="B28" s="30">
        <f>100+SUM(B24:B27)</f>
        <v>100</v>
      </c>
      <c r="C28" s="30">
        <f aca="true" t="shared" si="2" ref="C28:O28">100+SUM(C24:C27)</f>
        <v>100</v>
      </c>
      <c r="D28" s="30">
        <f t="shared" si="2"/>
        <v>100</v>
      </c>
      <c r="E28" s="30">
        <f t="shared" si="2"/>
        <v>100</v>
      </c>
      <c r="F28" s="30">
        <f t="shared" si="2"/>
        <v>100</v>
      </c>
      <c r="G28" s="30">
        <f t="shared" si="2"/>
        <v>100</v>
      </c>
      <c r="H28" s="30">
        <f t="shared" si="2"/>
        <v>100</v>
      </c>
      <c r="I28" s="30">
        <f t="shared" si="2"/>
        <v>100</v>
      </c>
      <c r="J28" s="30">
        <f t="shared" si="2"/>
        <v>100</v>
      </c>
      <c r="K28" s="30">
        <f t="shared" si="2"/>
        <v>100</v>
      </c>
      <c r="L28" s="30">
        <f t="shared" si="2"/>
        <v>100</v>
      </c>
      <c r="M28" s="30">
        <f t="shared" si="2"/>
        <v>100</v>
      </c>
      <c r="N28" s="30">
        <f t="shared" si="2"/>
        <v>100</v>
      </c>
      <c r="O28" s="31">
        <f t="shared" si="2"/>
        <v>100</v>
      </c>
      <c r="P28" s="30">
        <f aca="true" t="shared" si="3" ref="P28:AQ28">100+SUM(P24:P27)</f>
        <v>100</v>
      </c>
      <c r="Q28" s="30">
        <f t="shared" si="3"/>
        <v>100</v>
      </c>
      <c r="R28" s="30">
        <f t="shared" si="3"/>
        <v>100</v>
      </c>
      <c r="S28" s="30">
        <f t="shared" si="3"/>
        <v>100</v>
      </c>
      <c r="T28" s="30">
        <f t="shared" si="3"/>
        <v>100</v>
      </c>
      <c r="U28" s="30">
        <f t="shared" si="3"/>
        <v>100</v>
      </c>
      <c r="V28" s="30">
        <f t="shared" si="3"/>
        <v>100</v>
      </c>
      <c r="W28" s="30">
        <f t="shared" si="3"/>
        <v>100</v>
      </c>
      <c r="X28" s="30">
        <f t="shared" si="3"/>
        <v>100</v>
      </c>
      <c r="Y28" s="30">
        <f t="shared" si="3"/>
        <v>100</v>
      </c>
      <c r="Z28" s="30">
        <f t="shared" si="3"/>
        <v>100</v>
      </c>
      <c r="AA28" s="30">
        <f t="shared" si="3"/>
        <v>100</v>
      </c>
      <c r="AB28" s="30">
        <f t="shared" si="3"/>
        <v>100</v>
      </c>
      <c r="AC28" s="31">
        <f t="shared" si="3"/>
        <v>100</v>
      </c>
      <c r="AD28" s="30">
        <f t="shared" si="3"/>
        <v>100</v>
      </c>
      <c r="AE28" s="30">
        <f t="shared" si="3"/>
        <v>100</v>
      </c>
      <c r="AF28" s="30">
        <f t="shared" si="3"/>
        <v>100</v>
      </c>
      <c r="AG28" s="30">
        <f t="shared" si="3"/>
        <v>100</v>
      </c>
      <c r="AH28" s="30">
        <f t="shared" si="3"/>
        <v>100</v>
      </c>
      <c r="AI28" s="30">
        <f t="shared" si="3"/>
        <v>100</v>
      </c>
      <c r="AJ28" s="30">
        <f t="shared" si="3"/>
        <v>100</v>
      </c>
      <c r="AK28" s="30">
        <f t="shared" si="3"/>
        <v>100</v>
      </c>
      <c r="AL28" s="30">
        <f t="shared" si="3"/>
        <v>100</v>
      </c>
      <c r="AM28" s="30">
        <f t="shared" si="3"/>
        <v>100</v>
      </c>
      <c r="AN28" s="30">
        <f t="shared" si="3"/>
        <v>100</v>
      </c>
      <c r="AO28" s="30">
        <f t="shared" si="3"/>
        <v>100</v>
      </c>
      <c r="AP28" s="30">
        <f t="shared" si="3"/>
        <v>100</v>
      </c>
      <c r="AQ28" s="42">
        <f t="shared" si="3"/>
        <v>100</v>
      </c>
    </row>
    <row r="29" spans="1:43" ht="20.25" thickBot="1" thickTop="1">
      <c r="A29" s="74" t="s">
        <v>64</v>
      </c>
      <c r="B29" s="75">
        <v>90</v>
      </c>
      <c r="C29" s="76">
        <v>90</v>
      </c>
      <c r="D29" s="76">
        <v>90</v>
      </c>
      <c r="E29" s="76">
        <v>30</v>
      </c>
      <c r="F29" s="76">
        <v>30</v>
      </c>
      <c r="G29" s="76">
        <v>60</v>
      </c>
      <c r="H29" s="76">
        <v>30</v>
      </c>
      <c r="I29" s="76">
        <v>30</v>
      </c>
      <c r="J29" s="76">
        <v>30</v>
      </c>
      <c r="K29" s="76"/>
      <c r="L29" s="76">
        <v>30</v>
      </c>
      <c r="M29" s="76">
        <v>30</v>
      </c>
      <c r="N29" s="76">
        <v>60</v>
      </c>
      <c r="O29" s="77">
        <v>30</v>
      </c>
      <c r="P29" s="78">
        <v>90</v>
      </c>
      <c r="Q29" s="76">
        <v>60</v>
      </c>
      <c r="R29" s="76">
        <v>60</v>
      </c>
      <c r="S29" s="76">
        <v>30</v>
      </c>
      <c r="T29" s="76">
        <v>30</v>
      </c>
      <c r="U29" s="76"/>
      <c r="V29" s="76">
        <v>30</v>
      </c>
      <c r="W29" s="76">
        <v>60</v>
      </c>
      <c r="X29" s="76">
        <v>60</v>
      </c>
      <c r="Y29" s="76">
        <v>60</v>
      </c>
      <c r="Z29" s="76">
        <v>60</v>
      </c>
      <c r="AA29" s="76">
        <v>30</v>
      </c>
      <c r="AB29" s="76">
        <v>90</v>
      </c>
      <c r="AC29" s="77">
        <v>30</v>
      </c>
      <c r="AD29" s="79">
        <v>90</v>
      </c>
      <c r="AE29" s="80">
        <v>60</v>
      </c>
      <c r="AF29" s="80"/>
      <c r="AG29" s="80">
        <v>30</v>
      </c>
      <c r="AH29" s="80"/>
      <c r="AI29" s="80"/>
      <c r="AJ29" s="80">
        <v>30</v>
      </c>
      <c r="AK29" s="80">
        <v>30</v>
      </c>
      <c r="AL29" s="80">
        <v>30</v>
      </c>
      <c r="AM29" s="80"/>
      <c r="AN29" s="80">
        <v>30</v>
      </c>
      <c r="AO29" s="80"/>
      <c r="AP29" s="80"/>
      <c r="AQ29" s="81"/>
    </row>
    <row r="30" spans="1:43" ht="22.5" thickBot="1" thickTop="1">
      <c r="A30" s="82" t="s">
        <v>65</v>
      </c>
      <c r="B30" s="30">
        <f>SUM(B23,B28)</f>
        <v>200</v>
      </c>
      <c r="C30" s="30">
        <f aca="true" t="shared" si="4" ref="C30:AQ30">SUM(C23,C28)</f>
        <v>200</v>
      </c>
      <c r="D30" s="30">
        <f t="shared" si="4"/>
        <v>194</v>
      </c>
      <c r="E30" s="30">
        <f t="shared" si="4"/>
        <v>197</v>
      </c>
      <c r="F30" s="30">
        <f t="shared" si="4"/>
        <v>175</v>
      </c>
      <c r="G30" s="30">
        <f t="shared" si="4"/>
        <v>175</v>
      </c>
      <c r="H30" s="30">
        <f t="shared" si="4"/>
        <v>174</v>
      </c>
      <c r="I30" s="30">
        <f t="shared" si="4"/>
        <v>191</v>
      </c>
      <c r="J30" s="30">
        <f t="shared" si="4"/>
        <v>187</v>
      </c>
      <c r="K30" s="30">
        <f t="shared" si="4"/>
        <v>177</v>
      </c>
      <c r="L30" s="30">
        <f t="shared" si="4"/>
        <v>189</v>
      </c>
      <c r="M30" s="30">
        <f t="shared" si="4"/>
        <v>193</v>
      </c>
      <c r="N30" s="30">
        <f t="shared" si="4"/>
        <v>167</v>
      </c>
      <c r="O30" s="31">
        <f t="shared" si="4"/>
        <v>194</v>
      </c>
      <c r="P30" s="30">
        <f t="shared" si="4"/>
        <v>175</v>
      </c>
      <c r="Q30" s="30">
        <f t="shared" si="4"/>
        <v>167</v>
      </c>
      <c r="R30" s="30">
        <f t="shared" si="4"/>
        <v>185</v>
      </c>
      <c r="S30" s="30">
        <f t="shared" si="4"/>
        <v>156</v>
      </c>
      <c r="T30" s="30">
        <f t="shared" si="4"/>
        <v>196</v>
      </c>
      <c r="U30" s="30">
        <f t="shared" si="4"/>
        <v>167</v>
      </c>
      <c r="V30" s="30">
        <f t="shared" si="4"/>
        <v>186</v>
      </c>
      <c r="W30" s="30">
        <f t="shared" si="4"/>
        <v>200</v>
      </c>
      <c r="X30" s="30">
        <f t="shared" si="4"/>
        <v>200</v>
      </c>
      <c r="Y30" s="30">
        <f t="shared" si="4"/>
        <v>197</v>
      </c>
      <c r="Z30" s="30">
        <f t="shared" si="4"/>
        <v>199</v>
      </c>
      <c r="AA30" s="30">
        <f t="shared" si="4"/>
        <v>189</v>
      </c>
      <c r="AB30" s="30">
        <f t="shared" si="4"/>
        <v>161</v>
      </c>
      <c r="AC30" s="31">
        <f t="shared" si="4"/>
        <v>194</v>
      </c>
      <c r="AD30" s="30">
        <f t="shared" si="4"/>
        <v>177</v>
      </c>
      <c r="AE30" s="30">
        <f t="shared" si="4"/>
        <v>175</v>
      </c>
      <c r="AF30" s="30">
        <f t="shared" si="4"/>
        <v>190</v>
      </c>
      <c r="AG30" s="30">
        <f t="shared" si="4"/>
        <v>180</v>
      </c>
      <c r="AH30" s="30">
        <f t="shared" si="4"/>
        <v>194</v>
      </c>
      <c r="AI30" s="30">
        <f t="shared" si="4"/>
        <v>173</v>
      </c>
      <c r="AJ30" s="30">
        <f t="shared" si="4"/>
        <v>176</v>
      </c>
      <c r="AK30" s="30">
        <f t="shared" si="4"/>
        <v>200</v>
      </c>
      <c r="AL30" s="30">
        <f t="shared" si="4"/>
        <v>190</v>
      </c>
      <c r="AM30" s="30">
        <f t="shared" si="4"/>
        <v>153</v>
      </c>
      <c r="AN30" s="30">
        <f t="shared" si="4"/>
        <v>195</v>
      </c>
      <c r="AO30" s="30">
        <f t="shared" si="4"/>
        <v>188</v>
      </c>
      <c r="AP30" s="30">
        <f t="shared" si="4"/>
        <v>153</v>
      </c>
      <c r="AQ30" s="42">
        <f t="shared" si="4"/>
        <v>170</v>
      </c>
    </row>
    <row r="31" spans="1:43" ht="22.5" thickBot="1" thickTop="1">
      <c r="A31" s="83" t="s">
        <v>66</v>
      </c>
      <c r="B31" s="32">
        <f>SUM(B23,B28,B29)</f>
        <v>290</v>
      </c>
      <c r="C31" s="32">
        <f aca="true" t="shared" si="5" ref="C31:AQ31">SUM(C23,C28,C29)</f>
        <v>290</v>
      </c>
      <c r="D31" s="32">
        <f t="shared" si="5"/>
        <v>284</v>
      </c>
      <c r="E31" s="32">
        <f t="shared" si="5"/>
        <v>227</v>
      </c>
      <c r="F31" s="32">
        <f t="shared" si="5"/>
        <v>205</v>
      </c>
      <c r="G31" s="32">
        <f t="shared" si="5"/>
        <v>235</v>
      </c>
      <c r="H31" s="32">
        <f t="shared" si="5"/>
        <v>204</v>
      </c>
      <c r="I31" s="32">
        <f t="shared" si="5"/>
        <v>221</v>
      </c>
      <c r="J31" s="32">
        <f t="shared" si="5"/>
        <v>217</v>
      </c>
      <c r="K31" s="32">
        <f t="shared" si="5"/>
        <v>177</v>
      </c>
      <c r="L31" s="32">
        <f t="shared" si="5"/>
        <v>219</v>
      </c>
      <c r="M31" s="32">
        <f t="shared" si="5"/>
        <v>223</v>
      </c>
      <c r="N31" s="32">
        <f t="shared" si="5"/>
        <v>227</v>
      </c>
      <c r="O31" s="33">
        <f t="shared" si="5"/>
        <v>224</v>
      </c>
      <c r="P31" s="32">
        <f t="shared" si="5"/>
        <v>265</v>
      </c>
      <c r="Q31" s="32">
        <f t="shared" si="5"/>
        <v>227</v>
      </c>
      <c r="R31" s="32">
        <f t="shared" si="5"/>
        <v>245</v>
      </c>
      <c r="S31" s="32">
        <f t="shared" si="5"/>
        <v>186</v>
      </c>
      <c r="T31" s="32">
        <f t="shared" si="5"/>
        <v>226</v>
      </c>
      <c r="U31" s="32">
        <f t="shared" si="5"/>
        <v>167</v>
      </c>
      <c r="V31" s="32">
        <f t="shared" si="5"/>
        <v>216</v>
      </c>
      <c r="W31" s="32">
        <f t="shared" si="5"/>
        <v>260</v>
      </c>
      <c r="X31" s="32">
        <f t="shared" si="5"/>
        <v>260</v>
      </c>
      <c r="Y31" s="32">
        <f t="shared" si="5"/>
        <v>257</v>
      </c>
      <c r="Z31" s="32">
        <f t="shared" si="5"/>
        <v>259</v>
      </c>
      <c r="AA31" s="32">
        <f t="shared" si="5"/>
        <v>219</v>
      </c>
      <c r="AB31" s="32">
        <f t="shared" si="5"/>
        <v>251</v>
      </c>
      <c r="AC31" s="34">
        <f t="shared" si="5"/>
        <v>224</v>
      </c>
      <c r="AD31" s="32">
        <f t="shared" si="5"/>
        <v>267</v>
      </c>
      <c r="AE31" s="32">
        <f t="shared" si="5"/>
        <v>235</v>
      </c>
      <c r="AF31" s="32">
        <f t="shared" si="5"/>
        <v>190</v>
      </c>
      <c r="AG31" s="32">
        <f t="shared" si="5"/>
        <v>210</v>
      </c>
      <c r="AH31" s="32">
        <f t="shared" si="5"/>
        <v>194</v>
      </c>
      <c r="AI31" s="32">
        <f t="shared" si="5"/>
        <v>173</v>
      </c>
      <c r="AJ31" s="32">
        <f t="shared" si="5"/>
        <v>206</v>
      </c>
      <c r="AK31" s="32">
        <f t="shared" si="5"/>
        <v>230</v>
      </c>
      <c r="AL31" s="32">
        <f t="shared" si="5"/>
        <v>220</v>
      </c>
      <c r="AM31" s="32">
        <f t="shared" si="5"/>
        <v>153</v>
      </c>
      <c r="AN31" s="32">
        <f t="shared" si="5"/>
        <v>225</v>
      </c>
      <c r="AO31" s="32">
        <f t="shared" si="5"/>
        <v>188</v>
      </c>
      <c r="AP31" s="32">
        <f t="shared" si="5"/>
        <v>153</v>
      </c>
      <c r="AQ31" s="43">
        <f t="shared" si="5"/>
        <v>170</v>
      </c>
    </row>
    <row r="32" spans="1:43" ht="19.5" thickBot="1">
      <c r="A32" s="84" t="s">
        <v>67</v>
      </c>
      <c r="B32" s="35">
        <f>RANK(B30,$B$30:$AQ$30)</f>
        <v>1</v>
      </c>
      <c r="C32" s="35">
        <f aca="true" t="shared" si="6" ref="C32:AQ32">RANK(C30,$B$30:$AQ$30)</f>
        <v>1</v>
      </c>
      <c r="D32" s="35">
        <f t="shared" si="6"/>
        <v>11</v>
      </c>
      <c r="E32" s="35">
        <f t="shared" si="6"/>
        <v>7</v>
      </c>
      <c r="F32" s="35">
        <f t="shared" si="6"/>
        <v>29</v>
      </c>
      <c r="G32" s="35">
        <f t="shared" si="6"/>
        <v>29</v>
      </c>
      <c r="H32" s="35">
        <f t="shared" si="6"/>
        <v>33</v>
      </c>
      <c r="I32" s="35">
        <f t="shared" si="6"/>
        <v>16</v>
      </c>
      <c r="J32" s="35">
        <f t="shared" si="6"/>
        <v>22</v>
      </c>
      <c r="K32" s="35">
        <f t="shared" si="6"/>
        <v>26</v>
      </c>
      <c r="L32" s="35">
        <f t="shared" si="6"/>
        <v>19</v>
      </c>
      <c r="M32" s="35">
        <f t="shared" si="6"/>
        <v>15</v>
      </c>
      <c r="N32" s="35">
        <f t="shared" si="6"/>
        <v>36</v>
      </c>
      <c r="O32" s="36">
        <f t="shared" si="6"/>
        <v>11</v>
      </c>
      <c r="P32" s="35">
        <f t="shared" si="6"/>
        <v>29</v>
      </c>
      <c r="Q32" s="35">
        <f t="shared" si="6"/>
        <v>36</v>
      </c>
      <c r="R32" s="35">
        <f t="shared" si="6"/>
        <v>24</v>
      </c>
      <c r="S32" s="35">
        <f t="shared" si="6"/>
        <v>40</v>
      </c>
      <c r="T32" s="35">
        <f t="shared" si="6"/>
        <v>9</v>
      </c>
      <c r="U32" s="35">
        <f t="shared" si="6"/>
        <v>36</v>
      </c>
      <c r="V32" s="35">
        <f t="shared" si="6"/>
        <v>23</v>
      </c>
      <c r="W32" s="35">
        <f t="shared" si="6"/>
        <v>1</v>
      </c>
      <c r="X32" s="35">
        <f t="shared" si="6"/>
        <v>1</v>
      </c>
      <c r="Y32" s="35">
        <f t="shared" si="6"/>
        <v>7</v>
      </c>
      <c r="Z32" s="35">
        <f t="shared" si="6"/>
        <v>6</v>
      </c>
      <c r="AA32" s="35">
        <f t="shared" si="6"/>
        <v>19</v>
      </c>
      <c r="AB32" s="35">
        <f t="shared" si="6"/>
        <v>39</v>
      </c>
      <c r="AC32" s="36">
        <f t="shared" si="6"/>
        <v>11</v>
      </c>
      <c r="AD32" s="35">
        <f t="shared" si="6"/>
        <v>26</v>
      </c>
      <c r="AE32" s="35">
        <f t="shared" si="6"/>
        <v>29</v>
      </c>
      <c r="AF32" s="35">
        <f t="shared" si="6"/>
        <v>17</v>
      </c>
      <c r="AG32" s="35">
        <f t="shared" si="6"/>
        <v>25</v>
      </c>
      <c r="AH32" s="35">
        <f t="shared" si="6"/>
        <v>11</v>
      </c>
      <c r="AI32" s="35">
        <f t="shared" si="6"/>
        <v>34</v>
      </c>
      <c r="AJ32" s="35">
        <f t="shared" si="6"/>
        <v>28</v>
      </c>
      <c r="AK32" s="35">
        <f t="shared" si="6"/>
        <v>1</v>
      </c>
      <c r="AL32" s="35">
        <f t="shared" si="6"/>
        <v>17</v>
      </c>
      <c r="AM32" s="35">
        <f t="shared" si="6"/>
        <v>41</v>
      </c>
      <c r="AN32" s="35">
        <f t="shared" si="6"/>
        <v>10</v>
      </c>
      <c r="AO32" s="35">
        <f t="shared" si="6"/>
        <v>21</v>
      </c>
      <c r="AP32" s="35">
        <f t="shared" si="6"/>
        <v>41</v>
      </c>
      <c r="AQ32" s="37">
        <f t="shared" si="6"/>
        <v>35</v>
      </c>
    </row>
    <row r="33" spans="1:43" ht="19.5" thickBot="1">
      <c r="A33" s="85" t="s">
        <v>68</v>
      </c>
      <c r="B33" s="38" t="str">
        <f>HLOOKUP(B31,'Quy định xếp loại'!$B$3:$E$4,2,1)</f>
        <v>Tốt</v>
      </c>
      <c r="C33" s="38" t="str">
        <f>HLOOKUP(C31,'Quy định xếp loại'!$B$3:$E$4,2,1)</f>
        <v>Tốt</v>
      </c>
      <c r="D33" s="38" t="str">
        <f>HLOOKUP(D31,'Quy định xếp loại'!$B$3:$E$4,2,1)</f>
        <v>Tốt</v>
      </c>
      <c r="E33" s="38" t="str">
        <f>HLOOKUP(E31,'Quy định xếp loại'!$B$3:$E$4,2,1)</f>
        <v>Tốt</v>
      </c>
      <c r="F33" s="38" t="str">
        <f>HLOOKUP(F31,'Quy định xếp loại'!$B$3:$E$4,2,1)</f>
        <v>Tốt</v>
      </c>
      <c r="G33" s="38" t="str">
        <f>HLOOKUP(G31,'Quy định xếp loại'!$B$3:$E$4,2,1)</f>
        <v>Tốt</v>
      </c>
      <c r="H33" s="38" t="str">
        <f>HLOOKUP(H31,'Quy định xếp loại'!$B$3:$E$4,2,1)</f>
        <v>Tốt</v>
      </c>
      <c r="I33" s="38" t="str">
        <f>HLOOKUP(I31,'Quy định xếp loại'!$B$3:$E$4,2,1)</f>
        <v>Tốt</v>
      </c>
      <c r="J33" s="38" t="str">
        <f>HLOOKUP(J31,'Quy định xếp loại'!$B$3:$E$4,2,1)</f>
        <v>Tốt</v>
      </c>
      <c r="K33" s="38" t="str">
        <f>HLOOKUP(K31,'Quy định xếp loại'!$B$3:$E$4,2,1)</f>
        <v>Yếu</v>
      </c>
      <c r="L33" s="38" t="str">
        <f>HLOOKUP(L31,'Quy định xếp loại'!$B$3:$E$4,2,1)</f>
        <v>Tốt</v>
      </c>
      <c r="M33" s="38" t="str">
        <f>HLOOKUP(M31,'Quy định xếp loại'!$B$3:$E$4,2,1)</f>
        <v>Tốt</v>
      </c>
      <c r="N33" s="38" t="str">
        <f>HLOOKUP(N31,'Quy định xếp loại'!$B$3:$E$4,2,1)</f>
        <v>Tốt</v>
      </c>
      <c r="O33" s="38" t="str">
        <f>HLOOKUP(O31,'Quy định xếp loại'!$B$3:$E$4,2,1)</f>
        <v>Tốt</v>
      </c>
      <c r="P33" s="38" t="str">
        <f>HLOOKUP(P31,'Quy định xếp loại'!$B$3:$E$4,2,1)</f>
        <v>Tốt</v>
      </c>
      <c r="Q33" s="38" t="str">
        <f>HLOOKUP(Q31,'Quy định xếp loại'!$B$3:$E$4,2,1)</f>
        <v>Tốt</v>
      </c>
      <c r="R33" s="38" t="str">
        <f>HLOOKUP(R31,'Quy định xếp loại'!$B$3:$E$4,2,1)</f>
        <v>Tốt</v>
      </c>
      <c r="S33" s="38" t="str">
        <f>HLOOKUP(S31,'Quy định xếp loại'!$B$3:$E$4,2,1)</f>
        <v>TB</v>
      </c>
      <c r="T33" s="38" t="str">
        <f>HLOOKUP(T31,'Quy định xếp loại'!$B$3:$E$4,2,1)</f>
        <v>Tốt</v>
      </c>
      <c r="U33" s="38" t="str">
        <f>HLOOKUP(U31,'Quy định xếp loại'!$B$3:$E$4,2,1)</f>
        <v>Yếu</v>
      </c>
      <c r="V33" s="38" t="str">
        <f>HLOOKUP(V31,'Quy định xếp loại'!$B$3:$E$4,2,1)</f>
        <v>Tốt</v>
      </c>
      <c r="W33" s="38" t="str">
        <f>HLOOKUP(W31,'Quy định xếp loại'!$B$3:$E$4,2,1)</f>
        <v>Tốt</v>
      </c>
      <c r="X33" s="38" t="str">
        <f>HLOOKUP(X31,'Quy định xếp loại'!$B$3:$E$4,2,1)</f>
        <v>Tốt</v>
      </c>
      <c r="Y33" s="38" t="str">
        <f>HLOOKUP(Y31,'Quy định xếp loại'!$B$3:$E$4,2,1)</f>
        <v>Tốt</v>
      </c>
      <c r="Z33" s="38" t="str">
        <f>HLOOKUP(Z31,'Quy định xếp loại'!$B$3:$E$4,2,1)</f>
        <v>Tốt</v>
      </c>
      <c r="AA33" s="38" t="str">
        <f>HLOOKUP(AA31,'Quy định xếp loại'!$B$3:$E$4,2,1)</f>
        <v>Tốt</v>
      </c>
      <c r="AB33" s="38" t="str">
        <f>HLOOKUP(AB31,'Quy định xếp loại'!$B$3:$E$4,2,1)</f>
        <v>Tốt</v>
      </c>
      <c r="AC33" s="39" t="str">
        <f>HLOOKUP(AC31,'Quy định xếp loại'!$B$3:$E$4,2,1)</f>
        <v>Tốt</v>
      </c>
      <c r="AD33" s="38" t="str">
        <f>HLOOKUP(AD31,'Quy định xếp loại'!$B$3:$E$4,2,1)</f>
        <v>Tốt</v>
      </c>
      <c r="AE33" s="38" t="str">
        <f>HLOOKUP(AE31,'Quy định xếp loại'!$B$3:$E$4,2,1)</f>
        <v>Tốt</v>
      </c>
      <c r="AF33" s="38" t="str">
        <f>HLOOKUP(AF31,'Quy định xếp loại'!$B$3:$E$4,2,1)</f>
        <v>Khá</v>
      </c>
      <c r="AG33" s="38" t="str">
        <f>HLOOKUP(AG31,'Quy định xếp loại'!$B$3:$E$4,2,1)</f>
        <v>Tốt</v>
      </c>
      <c r="AH33" s="38" t="str">
        <f>HLOOKUP(AH31,'Quy định xếp loại'!$B$3:$E$4,2,1)</f>
        <v>Khá</v>
      </c>
      <c r="AI33" s="38" t="str">
        <f>HLOOKUP(AI31,'Quy định xếp loại'!$B$3:$E$4,2,1)</f>
        <v>Yếu</v>
      </c>
      <c r="AJ33" s="38" t="str">
        <f>HLOOKUP(AJ31,'Quy định xếp loại'!$B$3:$E$4,2,1)</f>
        <v>Tốt</v>
      </c>
      <c r="AK33" s="38" t="str">
        <f>HLOOKUP(AK31,'Quy định xếp loại'!$B$3:$E$4,2,1)</f>
        <v>Tốt</v>
      </c>
      <c r="AL33" s="38" t="str">
        <f>HLOOKUP(AL31,'Quy định xếp loại'!$B$3:$E$4,2,1)</f>
        <v>Tốt</v>
      </c>
      <c r="AM33" s="38" t="str">
        <f>HLOOKUP(AM31,'Quy định xếp loại'!$B$3:$E$4,2,1)</f>
        <v>Yếu</v>
      </c>
      <c r="AN33" s="38" t="str">
        <f>HLOOKUP(AN31,'Quy định xếp loại'!$B$3:$E$4,2,1)</f>
        <v>Tốt</v>
      </c>
      <c r="AO33" s="38" t="str">
        <f>HLOOKUP(AO31,'Quy định xếp loại'!$B$3:$E$4,2,1)</f>
        <v>TB</v>
      </c>
      <c r="AP33" s="38" t="str">
        <f>HLOOKUP(AP31,'Quy định xếp loại'!$B$3:$E$4,2,1)</f>
        <v>Yếu</v>
      </c>
      <c r="AQ33" s="44" t="str">
        <f>HLOOKUP(AQ31,'Quy định xếp loại'!$B$3:$E$4,2,1)</f>
        <v>Yếu</v>
      </c>
    </row>
    <row r="34" ht="19.5" thickTop="1"/>
  </sheetData>
  <sheetProtection password="89B2" sheet="1"/>
  <protectedRanges>
    <protectedRange sqref="B5:AQ22" name="Range1"/>
    <protectedRange sqref="B24:AQ27" name="Range2"/>
    <protectedRange sqref="B29:AQ29" name="Range3"/>
  </protectedRanges>
  <mergeCells count="45">
    <mergeCell ref="AM3:AM4"/>
    <mergeCell ref="AN3:AN4"/>
    <mergeCell ref="AO3:AO4"/>
    <mergeCell ref="AP3:AP4"/>
    <mergeCell ref="AQ3:AQ4"/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AQ1"/>
    <mergeCell ref="A2:AQ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B32:AQ32">
    <cfRule type="cellIs" priority="1" dxfId="2" operator="greaterThan" stopIfTrue="1">
      <formula>39</formula>
    </cfRule>
    <cfRule type="cellIs" priority="2" dxfId="3" operator="lessThan" stopIfTrue="1">
      <formula>4</formula>
    </cfRule>
  </conditionalFormatting>
  <printOptions/>
  <pageMargins left="0" right="0" top="0.1968503937007874" bottom="0.236220472440944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="130" zoomScaleNormal="130" zoomScalePageLayoutView="0" workbookViewId="0" topLeftCell="A13">
      <selection activeCell="B38" sqref="B38"/>
    </sheetView>
  </sheetViews>
  <sheetFormatPr defaultColWidth="8.88671875" defaultRowHeight="18.75"/>
  <cols>
    <col min="1" max="1" width="4.3359375" style="24" customWidth="1"/>
    <col min="2" max="2" width="109.88671875" style="0" customWidth="1"/>
  </cols>
  <sheetData>
    <row r="1" spans="1:2" ht="18.75">
      <c r="A1" s="111" t="str">
        <f>'Ghi điểm'!A1:AQ1</f>
        <v>TUẦN THỨ: 1 - TỪ: 19/08/2019 ĐẾN 25/08/2019 - LỚP TRỰC: 12A1 - GVCN: TRẦN LỆ NGUYỄN LAM PHƯƠNG; 10C1: HOÀNG THỊ KIM OANH</v>
      </c>
      <c r="B1" s="111"/>
    </row>
    <row r="2" spans="1:2" ht="19.5" thickBot="1">
      <c r="A2" s="112" t="s">
        <v>70</v>
      </c>
      <c r="B2" s="112"/>
    </row>
    <row r="3" spans="1:2" ht="12.75" customHeight="1" thickBot="1" thickTop="1">
      <c r="A3" s="1" t="s">
        <v>71</v>
      </c>
      <c r="B3" s="2"/>
    </row>
    <row r="4" spans="1:2" ht="12.75" customHeight="1" thickTop="1">
      <c r="A4" s="3" t="s">
        <v>72</v>
      </c>
      <c r="B4" s="4" t="s">
        <v>149</v>
      </c>
    </row>
    <row r="5" spans="1:2" ht="12.75" customHeight="1">
      <c r="A5" s="5" t="s">
        <v>73</v>
      </c>
      <c r="B5" s="6" t="s">
        <v>149</v>
      </c>
    </row>
    <row r="6" spans="1:2" ht="12.75" customHeight="1">
      <c r="A6" s="5" t="s">
        <v>74</v>
      </c>
      <c r="B6" s="86" t="s">
        <v>133</v>
      </c>
    </row>
    <row r="7" spans="1:2" ht="12.75" customHeight="1">
      <c r="A7" s="5" t="s">
        <v>75</v>
      </c>
      <c r="B7" s="7" t="s">
        <v>126</v>
      </c>
    </row>
    <row r="8" spans="1:2" ht="12.75" customHeight="1">
      <c r="A8" s="5" t="s">
        <v>76</v>
      </c>
      <c r="B8" s="8" t="s">
        <v>134</v>
      </c>
    </row>
    <row r="9" spans="1:2" ht="12.75" customHeight="1">
      <c r="A9" s="5" t="s">
        <v>77</v>
      </c>
      <c r="B9" s="9" t="s">
        <v>160</v>
      </c>
    </row>
    <row r="10" spans="1:2" ht="12.75" customHeight="1">
      <c r="A10" s="5" t="s">
        <v>78</v>
      </c>
      <c r="B10" s="7" t="s">
        <v>135</v>
      </c>
    </row>
    <row r="11" spans="1:2" ht="12.75" customHeight="1">
      <c r="A11" s="5" t="s">
        <v>79</v>
      </c>
      <c r="B11" s="7" t="s">
        <v>136</v>
      </c>
    </row>
    <row r="12" spans="1:2" ht="12.75" customHeight="1">
      <c r="A12" s="5" t="s">
        <v>80</v>
      </c>
      <c r="B12" s="10" t="s">
        <v>137</v>
      </c>
    </row>
    <row r="13" spans="1:2" ht="12.75" customHeight="1">
      <c r="A13" s="5" t="s">
        <v>81</v>
      </c>
      <c r="B13" s="6" t="s">
        <v>125</v>
      </c>
    </row>
    <row r="14" spans="1:2" ht="12.75" customHeight="1">
      <c r="A14" s="5" t="s">
        <v>82</v>
      </c>
      <c r="B14" s="6" t="s">
        <v>138</v>
      </c>
    </row>
    <row r="15" spans="1:2" ht="12.75" customHeight="1">
      <c r="A15" s="5" t="s">
        <v>83</v>
      </c>
      <c r="B15" s="11" t="s">
        <v>139</v>
      </c>
    </row>
    <row r="16" spans="1:2" ht="12.75" customHeight="1">
      <c r="A16" s="5" t="s">
        <v>84</v>
      </c>
      <c r="B16" s="6" t="s">
        <v>159</v>
      </c>
    </row>
    <row r="17" spans="1:2" ht="12.75" customHeight="1" thickBot="1">
      <c r="A17" s="12" t="s">
        <v>85</v>
      </c>
      <c r="B17" s="40" t="s">
        <v>140</v>
      </c>
    </row>
    <row r="18" spans="1:2" ht="12.75" customHeight="1">
      <c r="A18" s="14" t="s">
        <v>86</v>
      </c>
      <c r="B18" s="41" t="s">
        <v>150</v>
      </c>
    </row>
    <row r="19" spans="1:2" ht="12.75" customHeight="1">
      <c r="A19" s="5" t="s">
        <v>87</v>
      </c>
      <c r="B19" s="7" t="s">
        <v>151</v>
      </c>
    </row>
    <row r="20" spans="1:2" ht="12.75" customHeight="1">
      <c r="A20" s="5" t="s">
        <v>88</v>
      </c>
      <c r="B20" s="6" t="s">
        <v>141</v>
      </c>
    </row>
    <row r="21" spans="1:2" ht="12.75" customHeight="1">
      <c r="A21" s="5" t="s">
        <v>89</v>
      </c>
      <c r="B21" s="7" t="s">
        <v>142</v>
      </c>
    </row>
    <row r="22" spans="1:2" ht="12.75" customHeight="1">
      <c r="A22" s="5" t="s">
        <v>90</v>
      </c>
      <c r="B22" s="16" t="s">
        <v>143</v>
      </c>
    </row>
    <row r="23" spans="1:2" ht="12.75" customHeight="1">
      <c r="A23" s="5" t="s">
        <v>91</v>
      </c>
      <c r="B23" s="7" t="s">
        <v>162</v>
      </c>
    </row>
    <row r="24" spans="1:2" ht="12.75" customHeight="1">
      <c r="A24" s="5" t="s">
        <v>92</v>
      </c>
      <c r="B24" s="6" t="s">
        <v>144</v>
      </c>
    </row>
    <row r="25" spans="1:2" ht="12.75" customHeight="1">
      <c r="A25" s="5" t="s">
        <v>93</v>
      </c>
      <c r="B25" s="7" t="s">
        <v>145</v>
      </c>
    </row>
    <row r="26" spans="1:2" ht="12.75" customHeight="1">
      <c r="A26" s="5" t="s">
        <v>94</v>
      </c>
      <c r="B26" s="6" t="s">
        <v>145</v>
      </c>
    </row>
    <row r="27" spans="1:2" ht="12.75" customHeight="1">
      <c r="A27" s="5" t="s">
        <v>95</v>
      </c>
      <c r="B27" s="6" t="s">
        <v>146</v>
      </c>
    </row>
    <row r="28" spans="1:2" ht="12.75" customHeight="1">
      <c r="A28" s="5" t="s">
        <v>96</v>
      </c>
      <c r="B28" s="7" t="s">
        <v>147</v>
      </c>
    </row>
    <row r="29" spans="1:2" ht="12.75" customHeight="1">
      <c r="A29" s="12" t="s">
        <v>97</v>
      </c>
      <c r="B29" s="17" t="s">
        <v>161</v>
      </c>
    </row>
    <row r="30" spans="1:2" ht="12.75" customHeight="1">
      <c r="A30" s="5" t="s">
        <v>98</v>
      </c>
      <c r="B30" s="18" t="s">
        <v>158</v>
      </c>
    </row>
    <row r="31" spans="1:2" ht="12.75" customHeight="1" thickBot="1">
      <c r="A31" s="12" t="s">
        <v>99</v>
      </c>
      <c r="B31" s="19" t="s">
        <v>148</v>
      </c>
    </row>
    <row r="32" spans="1:2" ht="12.75" customHeight="1">
      <c r="A32" s="14" t="s">
        <v>100</v>
      </c>
      <c r="B32" s="4" t="s">
        <v>152</v>
      </c>
    </row>
    <row r="33" spans="1:2" ht="12.75" customHeight="1">
      <c r="A33" s="12" t="s">
        <v>101</v>
      </c>
      <c r="B33" s="6" t="s">
        <v>153</v>
      </c>
    </row>
    <row r="34" spans="1:2" ht="12.75" customHeight="1">
      <c r="A34" s="5" t="s">
        <v>102</v>
      </c>
      <c r="B34" s="8" t="s">
        <v>127</v>
      </c>
    </row>
    <row r="35" spans="1:2" ht="12.75" customHeight="1">
      <c r="A35" s="5" t="s">
        <v>103</v>
      </c>
      <c r="B35" s="7" t="s">
        <v>154</v>
      </c>
    </row>
    <row r="36" spans="1:2" ht="12.75" customHeight="1">
      <c r="A36" s="5" t="s">
        <v>104</v>
      </c>
      <c r="B36" s="10" t="s">
        <v>128</v>
      </c>
    </row>
    <row r="37" spans="1:2" ht="12.75" customHeight="1">
      <c r="A37" s="12" t="s">
        <v>105</v>
      </c>
      <c r="B37" s="6" t="s">
        <v>163</v>
      </c>
    </row>
    <row r="38" spans="1:2" ht="12.75" customHeight="1">
      <c r="A38" s="12" t="s">
        <v>106</v>
      </c>
      <c r="B38" s="6" t="s">
        <v>164</v>
      </c>
    </row>
    <row r="39" spans="1:2" ht="12.75" customHeight="1">
      <c r="A39" s="5" t="s">
        <v>107</v>
      </c>
      <c r="B39" s="7" t="s">
        <v>156</v>
      </c>
    </row>
    <row r="40" spans="1:2" ht="12.75" customHeight="1">
      <c r="A40" s="5" t="s">
        <v>108</v>
      </c>
      <c r="B40" s="6" t="s">
        <v>155</v>
      </c>
    </row>
    <row r="41" spans="1:2" ht="12.75" customHeight="1">
      <c r="A41" s="20" t="s">
        <v>109</v>
      </c>
      <c r="B41" s="21" t="s">
        <v>129</v>
      </c>
    </row>
    <row r="42" spans="1:2" ht="12.75" customHeight="1">
      <c r="A42" s="12" t="s">
        <v>110</v>
      </c>
      <c r="B42" s="6" t="s">
        <v>157</v>
      </c>
    </row>
    <row r="43" spans="1:2" ht="12.75" customHeight="1">
      <c r="A43" s="12" t="s">
        <v>111</v>
      </c>
      <c r="B43" s="15" t="s">
        <v>130</v>
      </c>
    </row>
    <row r="44" spans="1:2" ht="12.75" customHeight="1">
      <c r="A44" s="5" t="s">
        <v>112</v>
      </c>
      <c r="B44" s="13" t="s">
        <v>131</v>
      </c>
    </row>
    <row r="45" spans="1:2" ht="12.75" customHeight="1" thickBot="1">
      <c r="A45" s="22" t="s">
        <v>113</v>
      </c>
      <c r="B45" s="23" t="s">
        <v>132</v>
      </c>
    </row>
    <row r="46" ht="19.5" thickTop="1"/>
  </sheetData>
  <sheetProtection/>
  <mergeCells count="2">
    <mergeCell ref="A1:B1"/>
    <mergeCell ref="A2:B2"/>
  </mergeCells>
  <printOptions/>
  <pageMargins left="0" right="0" top="0.2362204724409449" bottom="0.2362204724409449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D7" sqref="D7"/>
    </sheetView>
  </sheetViews>
  <sheetFormatPr defaultColWidth="8.88671875" defaultRowHeight="18.75"/>
  <cols>
    <col min="1" max="16384" width="8.88671875" style="25" customWidth="1"/>
  </cols>
  <sheetData>
    <row r="1" spans="1:5" ht="20.25">
      <c r="A1" s="113" t="s">
        <v>114</v>
      </c>
      <c r="B1" s="113"/>
      <c r="C1" s="113"/>
      <c r="D1" s="113"/>
      <c r="E1" s="113"/>
    </row>
    <row r="2" spans="1:5" ht="18.75">
      <c r="A2" s="26"/>
      <c r="B2" s="26"/>
      <c r="C2" s="26"/>
      <c r="D2" s="26"/>
      <c r="E2" s="26"/>
    </row>
    <row r="3" spans="1:5" ht="18.75">
      <c r="A3" s="27" t="s">
        <v>115</v>
      </c>
      <c r="B3" s="28">
        <v>0</v>
      </c>
      <c r="C3" s="28">
        <v>185</v>
      </c>
      <c r="D3" s="28">
        <v>190</v>
      </c>
      <c r="E3" s="28">
        <v>195</v>
      </c>
    </row>
    <row r="4" spans="1:5" ht="18.75">
      <c r="A4" s="27" t="s">
        <v>116</v>
      </c>
      <c r="B4" s="28" t="s">
        <v>117</v>
      </c>
      <c r="C4" s="29" t="s">
        <v>118</v>
      </c>
      <c r="D4" s="28" t="s">
        <v>119</v>
      </c>
      <c r="E4" s="28" t="s">
        <v>120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2019-09-17T15:00:02Z</cp:lastPrinted>
  <dcterms:created xsi:type="dcterms:W3CDTF">2019-08-22T07:07:04Z</dcterms:created>
  <dcterms:modified xsi:type="dcterms:W3CDTF">2019-09-17T15:00:07Z</dcterms:modified>
  <cp:category/>
  <cp:version/>
  <cp:contentType/>
  <cp:contentStatus/>
</cp:coreProperties>
</file>