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60" windowHeight="8450" tabRatio="565" activeTab="1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<sst xmlns="http://schemas.openxmlformats.org/spreadsheetml/2006/main" count="157" uniqueCount="157">
  <si>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</si>
  <si>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</si>
  <si>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</si>
  <si>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</si>
  <si>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</si>
  <si>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</si>
  <si>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</si>
  <si>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</si>
  <si>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</si>
  <si>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</si>
  <si>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</si>
  <si>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</si>
  <si>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</si>
  <si>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</si>
  <si>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</si>
  <si>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</si>
  <si>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</si>
  <si>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</si>
  <si>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</si>
  <si>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</si>
  <si>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</si>
  <si>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</si>
  <si>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</si>
  <si>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</si>
  <si>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</si>
  <si>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</si>
  <si>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</si>
  <si>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</si>
  <si>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</si>
  <si>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</si>
  <si>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</si>
  <si>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</si>
  <si>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</si>
  <si>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</si>
  <si>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</si>
  <si>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</si>
  <si>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</si>
  <si>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</si>
  <si>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</si>
  <si>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</si>
  <si>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</si>
  <si>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</si>
  <si>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</si>
  <si>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</si>
  <si>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</si>
  <si>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</si>
  <si>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</si>
  <si>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</si>
  <si>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</si>
  <si>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</si>
  <si>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</si>
  <si>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</si>
  <si>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</si>
  <si>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</si>
  <si>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</si>
  <si>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</si>
  <si>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</si>
  <si>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</si>
  <si>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</si>
  <si>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</si>
  <si>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</si>
  <si>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</si>
  <si>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</si>
  <si>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</si>
  <si>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</si>
  <si>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</si>
  <si>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</si>
  <si>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</si>
  <si>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</si>
  <si>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</si>
  <si>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</si>
  <si>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</si>
  <si>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</si>
  <si>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</si>
  <si>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</si>
  <si>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</si>
  <si>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</si>
  <si>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</si>
  <si>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</si>
  <si>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</si>
  <si>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</si>
  <si>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</si>
  <si>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</si>
  <si>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</si>
  <si>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</si>
  <si>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</si>
  <si>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</si>
  <si>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</si>
  <si>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</si>
  <si>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</si>
  <si>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</si>
  <si>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</si>
  <si>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</si>
  <si>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</si>
  <si>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</si>
  <si>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</si>
  <si>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</si>
  <si>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</si>
  <si>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</si>
  <si>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</si>
  <si>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</si>
  <si>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</si>
  <si>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</si>
  <si>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</si>
  <si>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</si>
  <si>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</si>
  <si>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</si>
  <si>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</si>
  <si>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</si>
  <si>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</si>
  <si>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</si>
  <si>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</si>
  <si>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</si>
  <si>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</si>
  <si>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</si>
  <si>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</si>
  <si>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</si>
  <si>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</si>
  <si>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 xml:space="preserve">T2: 4P F1 (Thảo, Nguyên, Thịnh, Đạt); T3: 4P F1 + 1P. T4: 4P F1. T5: 5P F1 + 1P; T6: 7P (3 F1, 3 F0, 1P); Quang sai đồng phục. T7: 6P (2F1, 3F0, 1P); Chưa bọc SCĐ; </t>
  </si>
  <si>
    <t xml:space="preserve">T4: 11P F1; T5: 11P F1; Lớp 11A09 ko trực cờ đỏ (Do cả lớp học online); Chưa bọc SCĐ; </t>
  </si>
  <si>
    <t>T2: Bang đi học muộn. T3: 6P F1. T4: Bang, Quỳnh đi học muộn; 6P F1. T5: 4F0, 29 F1. T6: 24 F1. T7: 24 F1;</t>
  </si>
  <si>
    <t xml:space="preserve">T2: 2P (F1); T3: 3P; T4: 1P (Thảo B); T7: 3P (Tiệp, Tây, Phúc); 2 tiết CN chưa kí SĐB - Đề nghị kí bổ sung; </t>
  </si>
  <si>
    <t xml:space="preserve">T7: 3PF0; Lớp học online chú ý bổ sung các tiết chưa kí trong SĐB; </t>
  </si>
  <si>
    <t xml:space="preserve">T2: 5PF1 (Hà, Tâm, Huy, Duyên, T Hoàng), T3, 4: 8P (7F1: Hà, Tâm, Huy, Duyên, T Hoàng, Nhi, Đào Tuấn + 1P: Tuyền); T5: 8P (7F1 cũ + 1F0: Chiến); T6: 28PF1; T7: 29P (1F0 + 26F1 + 2P: Dũng, Lương); </t>
  </si>
  <si>
    <t xml:space="preserve">T2: 32P (F0, F1), T3: 32P (F0, F1);T4: 30P (F0, F1); T5: 33P (F0, F1); T6: 30P (F0, F1); T7: 30P (F0, F1); Chưa bọc SĐB; </t>
  </si>
  <si>
    <t xml:space="preserve">T2: 3P (F1: Y Bil, Long, Hoàng); T3: 3P (F1: Đạt, Hùng, Hoàng), T4: 2P (F1: Hoàng, Hùng), T5: 3PF1; T6: 2P (F1); T7: 2P (F1); </t>
  </si>
  <si>
    <t xml:space="preserve">T2: 1P (F1: Minh); T3: 1P (F1: Minh); T4: 5P (F1: Dương Huyền, Lường Huyền, Long, Thảo, Dương Trang), T5: (5F1: Dương Huyền, Lường Huyền, Long, Thảo, Dương Trang + 1P: Diễm); T6: 6P cũ + 2P (Vân Anh, Tài); 5 tiết (TD, GDCD, Tin, TD, Tin) chưa kí SĐB - Đề nghị kí bổ sung; </t>
  </si>
  <si>
    <t xml:space="preserve">T2-3-4-5-6: 13P (F1), T7: 16P (F1); 2 tiết (TD, Tin) chưa ký SĐB - Đề nghị kí bổ sung; </t>
  </si>
  <si>
    <t xml:space="preserve">T2: 15P (F0, F1), Phương mặc sai đồng phục; T3-4-5: 17P (F0, F1); T4: Phát sử dụng ĐT trong SH15'; T5: Nhật Phương, Hoàng Nguyên đi học muộn; T6: 2P (F0, F1); T7: 5P (F0, F1); 2 tiết TD chưa kí SĐB - Đề nghị kí bổ sung; </t>
  </si>
  <si>
    <t xml:space="preserve">T2: 1P (Khanh); T3: 2P (F1), T4: 6P (F1); Trâm, Quang ko giày học TD; T5: 4P (F1); T6: 5P (F1); T7: 5P (F1); Quang chơi điện tử trong giờ học GDCD; Tiết CN chưa kí SĐB; </t>
  </si>
  <si>
    <t>TUẦN THỨ 22 - TỪ: 21/02/2022 ĐẾN 28/02/2022 - LỚP TRỰC: 12C09 - GVCN: PHẠM THỊ THƯƠNG; 10B09 - GVCN: NGUYỄN THỊ XUÂN PHƯỢNG</t>
  </si>
  <si>
    <t xml:space="preserve">T2: 2P F1 (Tuấn, Tú). Bình+ Mạnh dùng ĐT trong giờ Tin. T3: 4P. T4: 19P (1F0, 18F1); Huy, Nam đi học muộn; T5: 22P (F1 và F0). T6: 22P (F0, F1); vệ sinh bẩn. T7: 22P (F0 và F1); Tiết CN chưa kí SĐB; </t>
  </si>
  <si>
    <t xml:space="preserve">Lớp trực 11A11 ko nộp sổ cờ đỏ (Cờ đỏ là F0); </t>
  </si>
  <si>
    <t xml:space="preserve">T2: 4P (3F1: Nghĩa, Huy, Hùng + 1P: Đặng Anh) + Hợp, Quí chơi caro giờ Tin. T3: 4P (3F1: Nghĩa, Huy, Tường Quý + 1P: Tâm); T4: 4PF1 (Nghĩa, Huy, Mai, T.Quý). T5: 6P (4F1: Nghĩa, Huy, Mai Thúy, T.Quý + 2P: Chân, Đ.Ánh ); T6: 2PF1 (Nghĩa, Mai). T7 3P (Nghĩa F0, 2F1: Huy, Mai) </t>
  </si>
  <si>
    <t xml:space="preserve">T2: 5P F1. T3: 4P F1. T6: chưa đổ rác. T6: 17P F1, T7: 17P F1, Lớp trưởng đi học muộn; </t>
  </si>
  <si>
    <t>T2: 1PF1 (Khánh), T3: 2P F1 (Vân Anh, Khánh), T4; 2P (1F1: Khánh + 1P: Văn Hoàng), T5: 2P (Dung, Văn Hoàng), T6: 2P (Dung, Văn Hoàng), T7: 4P (F1)</t>
  </si>
  <si>
    <t xml:space="preserve">T2: 3P (F1: Hiếu, Trâm,. ..), T3: 1P, T4: Yến, H.Diết đi học muộn; T5: 15P (F0, F1), T6: 18P (F0, F1), T7: 14P (F0, F1); 7 tiết (SHL, Văn, Toán, Địa, GDQP, CN, Sinh) chưa kí SĐB - Đề nghị kí bổ sung; </t>
  </si>
  <si>
    <t xml:space="preserve">T2: 3P (Thụ - Bỏ học, Hòa, Dung); T3: 10F1 + 3P (Thụ, Hòa, Dung). T5: 10P. T6; Vinh ko đeo khẩu trang (giờ Địa); T7: 9P (1F0 Dung; 8F1: Thùy, Hiền, Định, Vinh, My, Kỳ Anh, Hùng, Võ Huyền); Tiết Địa chưa kí SĐB - Đề nghị kí bổ sung; </t>
  </si>
  <si>
    <t>T3: 1P (Mạnh Tuấn); T7: 15P (F1, F0)</t>
  </si>
  <si>
    <t xml:space="preserve">T2: 3P (2F1: Trang, Hiệp + 1P Quỳnh). T3: 1PF1 (Phát). T4: 8P (1F0 Thuần + 7F1: Phát, Hiệp, Trung, Dũng, Yến, M Sơn, Hoàn). T5: 10P (1F0 Thuần + 9F1: Phát, Hiệp, Trung, Dũng, Yến, M Sơn, Hoàn, Vinh, Trường). T6 : 8P (1F0 Thuần + 7F1: Phát, Hiệp, Dũng, Yến, M Sơn, Hoàn, Trường). T7: 1F0 Thuần + 6 F1: Phát Hiệp, Dũng, Yến, M Sơn, Thủy) + 1P (Tuấn); 4 tiết Toán chưa kí SĐB - Đề nghị kí bổ sung; </t>
  </si>
  <si>
    <t>T7: 1P F1 (Nhung);</t>
  </si>
  <si>
    <t xml:space="preserve">T2: 8P (F1), T3: 8P (F1), T4: 21P (1F0, 20F1); T5: 19P (1F0, 18F1), T6: 14P (1F0, 13F1), T7: 19P (1F0, 18F1); 9 tiết (SHL, Văn, Văn, Văn, Sử, Văn, Anh, Anh, CN) chưa kí SĐB - Đề nghị kí bổ sung; Tiết GDCD chưa kí SĐB; </t>
  </si>
  <si>
    <t>T3: 1KP (Thương Du); T4: 1P (Huệ), T5: Tuyển đi học muộn; T6: Tuyển đi học muộn, T7: 4P (3F1: D Anh, Long, Huệ + 1P: Thủy); Tiết Vật lí chưa kí SĐB;</t>
  </si>
  <si>
    <t xml:space="preserve">T2: 8P (6F1 + 2P: Huệ, My), T3: 7P F1; T4: 7P (5F1: Phúc, Tiến Anh, Tú, Trần Hoàng, Khánh Ly + 2P), T5: 3PF1; T6: 16P (1F0 + 12F1 + 3P: My, KiNa, Hường); T7: 20P (1F0 + 17F1 + 2P: Huyền,...); </t>
  </si>
  <si>
    <t>T2: 1P (Ngọc Mai); 1KP, T3: 4P (Thu, Thư, Hường, Mai); T4: 16P (2F0 + 14F1), T5: 19P (F1), T6: 25P (F1) + 1P; T7: 26P (3F0 + 22F1 + 1P cũ)</t>
  </si>
  <si>
    <t>T2: 1P (Mạnh), Khánh sai đồng phục; T3: 2P (Mạnh, Hà Lê); 2PF1 (Thúy Nguyên, Thùy Trang); T4: 7P (6PF1: Ngân, Khánh, Linh, Nguyên, V Anh, Thắng + 1P); Định đi học muộn; T5-6: 5PF1; T7: 15P + 5PF1</t>
  </si>
  <si>
    <t xml:space="preserve">T2: 3PF1; T3: 3PF1; Đạt chơi ĐT giờ SH 15'; T4: 5PF1; T5: 8PF1; T6: 6PF1, 2 đi học muộn (LaNa, Thạch); T7: 6PF1, Thạch đi học muộn; 6 tiết (Toán, Toán, Văn, Toán, Toán, Văn) chưa kí SĐB - Đề nghị kí bổ sung; </t>
  </si>
  <si>
    <t xml:space="preserve">T2; 3P (F1: Hùng, H Duyên, Nga), 4 sai đồng phục, T3-4: 3P (F1), T5: 1P (F1: Hùng), T6: 2P (F1), T7: 3P; 3 tiết (Sinh, Sinh, TD) chưa ký SĐB - Đề nghị kí bổ sung; </t>
  </si>
  <si>
    <t xml:space="preserve">T2: 5P (F0, F1: Q Anh, Linh, Hoàng, Tân, K Linh); T3: 2P (F1), Đạt sử dụng ĐT trong SH15'; T4: 1P (F1), Học sai đồng phục; T5: 2P (F1: Q Anh, P Anh), Tùng sai đồng phục; T6: 3P (F1), Tùng đi học muộn; T7: 14P (1F0, 13F1); Chưa bọc SĐB; Tiết CN chưa kí SĐB - Đề nghị kí bổ sung; </t>
  </si>
  <si>
    <t xml:space="preserve">T2: 5P (F1: Thanh, Trang, Tuyết, Thảo, Tuấn); T3: 5PF1 cũ; 1KP (Hùng); T4-5: 6P (F1: San, Bình, Thảo, Trang, Thanh, Tuyết, Hùng), T6: 7P (6F1 + 1P: Lan Anh), Kim Ánh đi học muộn, T7: 8P (F1: Thảo, Trang, Tuyết, San, Nhung, Bình, Hùng, L Anh); Thưởng 30đ quét sân trường; </t>
  </si>
  <si>
    <t xml:space="preserve">T2: Trang sai đồng phục, 1P (F1: Phong), T3: 4P (F1: Phong, Trung, Dũng, Nguyệt), T4: Trực nhật muộn, 3P (F1); T5-6: 2P (F1), T7: 2P (1F1 + 1P: Trân); Thưởng 30đ quét sân trường; </t>
  </si>
  <si>
    <t xml:space="preserve">T2: 5PF1; T3: 1PF0; 12PF1; T4: 1PF0; 15PF1; SH15' ồn; T5: 1PF0; 11PF1; T6: 1PF0; 11PF1; T7: 1PF0; 11PF1; Thưởng 30đ quét sân trường; </t>
  </si>
  <si>
    <t xml:space="preserve">T2: 24 P F1, 1P HSG. T3: 24P F1, 1P HSG. T4: 30F1, 2 đi học muộn (Phương Thảo, Thu Hương). T5: 32 F1, 1 P HSG. T5: 26P F1. T7: 26 F1, Giáp đi học muộn; Thưởng 30đ quét cầu thang; </t>
  </si>
  <si>
    <t xml:space="preserve">T2: 28P (F0, F1, F2). T3: 19P (F0, F1, F2. T4: 18P (12P F0, F1). T5: 14P (5F0, 9 F1). T6: 16 (F0, F1). T7: 13 (F0, F1); 3 tiết (Tin, Tin, Địa) chưa kí SĐB - Đề nghị kí bổ sung; Thưởng 30đ quét cầu thang; </t>
  </si>
  <si>
    <t xml:space="preserve">T2: 3P (2F1: K Vy, Lan Anh + 1P: Hòa) T3: 4P (2F1: Vy, Lan Anh + 2P: Nhất, Hiếu) T4: 5P (3F1: Vy, Lan Anh, Hiên + 2P: Nhất, Hiếu) T5: 10P (5F1: K Vy, Lan Anh, Song Anh, Q.Phúc, Hiên + 5P: Nhất, Hiếu, An, H Buôi, Phát); T6: 10P (7F1: K.Vy, Lan Anh, Song Anh, Q.Phúc, Hiên, V.Dương, Thảo Vy + 3P: Hồng, Nguyệt, Phát); T7: 6P (6F1: K.Vy, Lan Anh, Song Anh, Hiên, Thảo, Nhất); 3P (Hương, Vỹ, An); Hiếu đi học muộn; </t>
  </si>
  <si>
    <t xml:space="preserve">T2: 21F1; T3: 16F1; T4: 12F1; T5: 11F1; T6: 11F1; T7: 10F1; 6 tiết (Văn, Văn, TD, Tin, TD, Tin) chưa kí SĐB - Đề nghị kí bổ sung; </t>
  </si>
  <si>
    <t xml:space="preserve">T3: SHL ồn, 2P (1F1: Ánh + 1P: Như), T4: 4P (4F1: Ngọc Ánh, Thùy Linh, Hân, Minh Thư), T5: 3P (3F1: Ánh, Thùy Linh, Hân), T6: 6P (5F1: Thùy Linh, Hân, Ánh, Minh Thư, Thanh Thảo + 1P: Tuyết Như), T7: 8P (F1); 3 tiết Văn chưa kí SĐB - Đề nghị kí bổ sung;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</si>
</sst>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6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medium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 style="thin"/>
    </border>
    <border>
      <left style="double"/>
      <right style="double"/>
      <top/>
      <bottom style="double">
        <color indexed="8"/>
      </bottom>
    </border>
    <border>
      <left style="double"/>
      <right style="double"/>
      <top style="medium"/>
      <bottom style="thin"/>
    </border>
    <border>
      <left style="double"/>
      <right style="double"/>
      <top style="medium"/>
      <bottom style="thin">
        <color indexed="8"/>
      </bottom>
    </border>
    <border>
      <left style="double"/>
      <right style="double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31" borderId="7" applyNumberFormat="0" applyFont="0" applyAlignment="0" applyProtection="0"/>
    <xf numFmtId="0" fontId="46" fillId="26" borderId="8" applyNumberFormat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52" fillId="0" borderId="18" xfId="0" applyFont="1" applyBorder="1" applyAlignment="1" applyProtection="1">
      <alignment horizontal="center" vertical="center" shrinkToFit="1"/>
      <protection locked="0"/>
    </xf>
    <xf numFmtId="0" fontId="52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vertical="center" shrinkToFit="1"/>
      <protection locked="0"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11" fillId="0" borderId="50" xfId="0" applyFont="1" applyBorder="1" applyAlignment="1" applyProtection="1">
      <alignment horizontal="center" vertical="center" shrinkToFit="1"/>
      <protection/>
    </xf>
    <xf numFmtId="0" fontId="11" fillId="0" borderId="51" xfId="0" applyFont="1" applyBorder="1" applyAlignment="1" applyProtection="1">
      <alignment horizontal="center" vertical="center" shrinkToFit="1"/>
      <protection/>
    </xf>
    <xf numFmtId="0" fontId="11" fillId="0" borderId="52" xfId="0" applyFont="1" applyBorder="1" applyAlignment="1" applyProtection="1">
      <alignment horizontal="center" vertical="center" shrinkToFit="1"/>
      <protection/>
    </xf>
    <xf numFmtId="0" fontId="11" fillId="0" borderId="53" xfId="0" applyFont="1" applyBorder="1" applyAlignment="1" applyProtection="1">
      <alignment horizontal="center" vertical="center" shrinkToFit="1"/>
      <protection/>
    </xf>
    <xf numFmtId="0" fontId="11" fillId="0" borderId="54" xfId="0" applyFont="1" applyBorder="1" applyAlignment="1" applyProtection="1">
      <alignment horizontal="center" vertical="center" shrinkToFit="1"/>
      <protection/>
    </xf>
    <xf numFmtId="0" fontId="11" fillId="0" borderId="55" xfId="0" applyFont="1" applyBorder="1" applyAlignment="1" applyProtection="1">
      <alignment horizontal="center" vertical="center" shrinkToFit="1"/>
      <protection/>
    </xf>
    <xf numFmtId="0" fontId="11" fillId="0" borderId="56" xfId="0" applyFont="1" applyBorder="1" applyAlignment="1" applyProtection="1">
      <alignment horizontal="center" vertical="center" shrinkToFit="1"/>
      <protection/>
    </xf>
    <xf numFmtId="0" fontId="11" fillId="0" borderId="57" xfId="0" applyFont="1" applyBorder="1" applyAlignment="1" applyProtection="1">
      <alignment horizontal="center" vertical="center" shrinkToFit="1"/>
      <protection/>
    </xf>
    <xf numFmtId="0" fontId="11" fillId="0" borderId="28" xfId="0" applyFont="1" applyBorder="1" applyAlignment="1" applyProtection="1">
      <alignment horizontal="center" vertical="center" shrinkToFit="1"/>
      <protection/>
    </xf>
    <xf numFmtId="0" fontId="11" fillId="0" borderId="58" xfId="0" applyFont="1" applyBorder="1" applyAlignment="1" applyProtection="1">
      <alignment horizontal="center" vertical="center" shrinkToFit="1"/>
      <protection/>
    </xf>
    <xf numFmtId="0" fontId="11" fillId="0" borderId="59" xfId="0" applyFont="1" applyBorder="1" applyAlignment="1" applyProtection="1">
      <alignment horizontal="center" vertical="center" shrinkToFit="1"/>
      <protection/>
    </xf>
    <xf numFmtId="0" fontId="11" fillId="0" borderId="60" xfId="0" applyFont="1" applyBorder="1" applyAlignment="1" applyProtection="1">
      <alignment horizontal="center" vertical="center" shrinkToFit="1"/>
      <protection/>
    </xf>
    <xf numFmtId="0" fontId="11" fillId="0" borderId="61" xfId="0" applyFont="1" applyBorder="1" applyAlignment="1" applyProtection="1">
      <alignment horizontal="center" vertical="center" shrinkToFit="1"/>
      <protection/>
    </xf>
    <xf numFmtId="0" fontId="11" fillId="0" borderId="62" xfId="0" applyFont="1" applyBorder="1" applyAlignment="1" applyProtection="1">
      <alignment horizontal="center" vertical="center" shrinkToFit="1"/>
      <protection/>
    </xf>
    <xf numFmtId="0" fontId="6" fillId="0" borderId="63" xfId="0" applyFont="1" applyBorder="1" applyAlignment="1" applyProtection="1">
      <alignment horizontal="left" vertical="center" shrinkToFit="1"/>
      <protection locked="0"/>
    </xf>
    <xf numFmtId="0" fontId="6" fillId="0" borderId="64" xfId="0" applyFont="1" applyBorder="1" applyAlignment="1" applyProtection="1">
      <alignment horizontal="left" vertical="center" shrinkToFit="1"/>
      <protection locked="0"/>
    </xf>
    <xf numFmtId="0" fontId="6" fillId="0" borderId="48" xfId="0" applyFont="1" applyBorder="1" applyAlignment="1" applyProtection="1">
      <alignment horizontal="left" vertical="center" shrinkToFit="1"/>
      <protection locked="0"/>
    </xf>
    <xf numFmtId="0" fontId="6" fillId="0" borderId="6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11" xfId="0" applyFont="1" applyBorder="1" applyAlignment="1">
      <alignment horizontal="left" vertical="center" shrinkToFit="1"/>
    </xf>
    <xf numFmtId="0" fontId="52" fillId="0" borderId="66" xfId="0" applyFont="1" applyBorder="1" applyAlignment="1" applyProtection="1">
      <alignment horizontal="center" vertical="center" shrinkToFit="1"/>
      <protection locked="0"/>
    </xf>
    <xf numFmtId="0" fontId="52" fillId="0" borderId="67" xfId="0" applyFont="1" applyBorder="1" applyAlignment="1" applyProtection="1">
      <alignment horizontal="center" vertical="center" shrinkToFit="1"/>
      <protection locked="0"/>
    </xf>
    <xf numFmtId="0" fontId="52" fillId="0" borderId="68" xfId="0" applyFont="1" applyBorder="1" applyAlignment="1" applyProtection="1">
      <alignment horizontal="center" vertical="center" shrinkToFit="1"/>
      <protection locked="0"/>
    </xf>
    <xf numFmtId="0" fontId="52" fillId="0" borderId="69" xfId="0" applyFont="1" applyBorder="1" applyAlignment="1" applyProtection="1">
      <alignment horizontal="center" vertical="center" shrinkToFit="1"/>
      <protection locked="0"/>
    </xf>
    <xf numFmtId="0" fontId="11" fillId="0" borderId="70" xfId="0" applyFont="1" applyBorder="1" applyAlignment="1" applyProtection="1">
      <alignment horizontal="center" vertical="center" shrinkToFit="1"/>
      <protection locked="0"/>
    </xf>
    <xf numFmtId="0" fontId="11" fillId="0" borderId="71" xfId="0" applyFont="1" applyBorder="1" applyAlignment="1" applyProtection="1">
      <alignment horizontal="center" vertical="center" shrinkToFit="1"/>
      <protection locked="0"/>
    </xf>
    <xf numFmtId="0" fontId="11" fillId="0" borderId="72" xfId="0" applyFont="1" applyBorder="1" applyAlignment="1" applyProtection="1">
      <alignment horizontal="center" vertical="center" shrinkToFit="1"/>
      <protection locked="0"/>
    </xf>
    <xf numFmtId="0" fontId="52" fillId="0" borderId="15" xfId="55" applyFont="1" applyBorder="1" applyAlignment="1" applyProtection="1">
      <alignment horizontal="center" vertical="center" shrinkToFit="1"/>
      <protection locked="0"/>
    </xf>
    <xf numFmtId="0" fontId="52" fillId="0" borderId="14" xfId="55" applyFont="1" applyBorder="1" applyAlignment="1" applyProtection="1">
      <alignment horizontal="center" vertical="center" shrinkToFit="1"/>
      <protection locked="0"/>
    </xf>
    <xf numFmtId="0" fontId="52" fillId="0" borderId="73" xfId="55" applyFont="1" applyBorder="1" applyAlignment="1" applyProtection="1">
      <alignment horizontal="center" vertical="center" shrinkToFit="1"/>
      <protection locked="0"/>
    </xf>
    <xf numFmtId="0" fontId="52" fillId="0" borderId="20" xfId="55" applyFont="1" applyBorder="1" applyAlignment="1" applyProtection="1">
      <alignment horizontal="center" vertical="center" shrinkToFit="1"/>
      <protection locked="0"/>
    </xf>
    <xf numFmtId="0" fontId="52" fillId="0" borderId="18" xfId="55" applyFont="1" applyBorder="1" applyAlignment="1" applyProtection="1">
      <alignment horizontal="center" vertical="center" shrinkToFit="1"/>
      <protection locked="0"/>
    </xf>
    <xf numFmtId="0" fontId="52" fillId="0" borderId="19" xfId="55" applyFont="1" applyBorder="1" applyAlignment="1" applyProtection="1">
      <alignment horizontal="center" vertical="center" shrinkToFit="1"/>
      <protection locked="0"/>
    </xf>
    <xf numFmtId="0" fontId="52" fillId="0" borderId="74" xfId="55" applyFont="1" applyBorder="1" applyAlignment="1" applyProtection="1">
      <alignment horizontal="center" vertical="center" shrinkToFit="1"/>
      <protection locked="0"/>
    </xf>
    <xf numFmtId="0" fontId="55" fillId="0" borderId="75" xfId="0" applyFont="1" applyBorder="1" applyAlignment="1">
      <alignment horizontal="left" vertical="center" shrinkToFit="1"/>
    </xf>
    <xf numFmtId="0" fontId="54" fillId="0" borderId="76" xfId="0" applyFont="1" applyBorder="1" applyAlignment="1">
      <alignment horizontal="left" vertical="center" shrinkToFit="1"/>
    </xf>
    <xf numFmtId="0" fontId="55" fillId="0" borderId="77" xfId="0" applyFont="1" applyBorder="1" applyAlignment="1">
      <alignment shrinkToFit="1"/>
    </xf>
    <xf numFmtId="0" fontId="55" fillId="0" borderId="78" xfId="0" applyFont="1" applyBorder="1" applyAlignment="1">
      <alignment shrinkToFit="1"/>
    </xf>
    <xf numFmtId="0" fontId="54" fillId="0" borderId="77" xfId="0" applyFont="1" applyBorder="1" applyAlignment="1">
      <alignment shrinkToFit="1"/>
    </xf>
    <xf numFmtId="0" fontId="14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55" fillId="0" borderId="84" xfId="0" applyFont="1" applyBorder="1" applyAlignment="1">
      <alignment shrinkToFit="1"/>
    </xf>
    <xf numFmtId="0" fontId="55" fillId="0" borderId="84" xfId="0" applyFont="1" applyBorder="1" applyAlignment="1">
      <alignment shrinkToFit="1"/>
    </xf>
    <xf numFmtId="0" fontId="6" fillId="0" borderId="85" xfId="0" applyFont="1" applyBorder="1" applyAlignment="1">
      <alignment horizontal="center" vertical="center" shrinkToFit="1"/>
    </xf>
    <xf numFmtId="0" fontId="55" fillId="0" borderId="86" xfId="0" applyFont="1" applyBorder="1" applyAlignment="1">
      <alignment shrinkToFit="1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/>
      <protection locked="0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13" fillId="0" borderId="93" xfId="0" applyFont="1" applyBorder="1" applyAlignment="1" applyProtection="1">
      <alignment/>
      <protection locked="0"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5" fillId="0" borderId="9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96" xfId="0" applyFont="1" applyBorder="1" applyAlignment="1" applyProtection="1">
      <alignment horizontal="center"/>
      <protection locked="0"/>
    </xf>
    <xf numFmtId="0" fontId="5" fillId="0" borderId="96" xfId="0" applyFont="1" applyBorder="1" applyAlignment="1" applyProtection="1">
      <alignment/>
      <protection locked="0"/>
    </xf>
    <xf numFmtId="0" fontId="6" fillId="0" borderId="97" xfId="0" applyFont="1" applyBorder="1" applyAlignment="1" applyProtection="1">
      <alignment wrapText="1"/>
      <protection locked="0"/>
    </xf>
    <xf numFmtId="0" fontId="5" fillId="0" borderId="49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zoomScalePageLayoutView="0" workbookViewId="0" topLeftCell="A7">
      <selection activeCell="AN9" sqref="AN9"/>
    </sheetView>
  </sheetViews>
  <sheetFormatPr defaultColWidth="10.10546875" defaultRowHeight="15" customHeight="1"/>
  <cols>
    <col min="1" max="1" width="11.3359375" style="15" customWidth="1"/>
    <col min="2" max="39" width="2.6640625" style="15" customWidth="1"/>
    <col min="40" max="16384" width="10.10546875" style="15" customWidth="1"/>
  </cols>
  <sheetData>
    <row r="1" spans="1:39" ht="21" customHeight="1">
      <c r="A1" s="120" t="s">
        <v>130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39" ht="19.5" customHeight="1" thickBot="1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  <row r="3" spans="1:39" ht="19.5" customHeight="1" thickTop="1">
      <c r="A3" s="124" t="s">
        <v>117</v>
      </c>
      <c r="B3" s="110" t="s">
        <v>79</v>
      </c>
      <c r="C3" s="108" t="s">
        <v>80</v>
      </c>
      <c r="D3" s="108" t="s">
        <v>81</v>
      </c>
      <c r="E3" s="108" t="s">
        <v>82</v>
      </c>
      <c r="F3" s="108" t="s">
        <v>83</v>
      </c>
      <c r="G3" s="108" t="s">
        <v>84</v>
      </c>
      <c r="H3" s="108" t="s">
        <v>85</v>
      </c>
      <c r="I3" s="108" t="s">
        <v>86</v>
      </c>
      <c r="J3" s="108" t="s">
        <v>87</v>
      </c>
      <c r="K3" s="108" t="s">
        <v>88</v>
      </c>
      <c r="L3" s="108" t="s">
        <v>89</v>
      </c>
      <c r="M3" s="108" t="s">
        <v>90</v>
      </c>
      <c r="N3" s="116" t="s">
        <v>91</v>
      </c>
      <c r="O3" s="118" t="s">
        <v>92</v>
      </c>
      <c r="P3" s="110" t="s">
        <v>93</v>
      </c>
      <c r="Q3" s="110" t="s">
        <v>94</v>
      </c>
      <c r="R3" s="110" t="s">
        <v>95</v>
      </c>
      <c r="S3" s="110" t="s">
        <v>96</v>
      </c>
      <c r="T3" s="110" t="s">
        <v>97</v>
      </c>
      <c r="U3" s="110" t="s">
        <v>98</v>
      </c>
      <c r="V3" s="110" t="s">
        <v>99</v>
      </c>
      <c r="W3" s="110" t="s">
        <v>100</v>
      </c>
      <c r="X3" s="110" t="s">
        <v>101</v>
      </c>
      <c r="Y3" s="110" t="s">
        <v>102</v>
      </c>
      <c r="Z3" s="110" t="s">
        <v>103</v>
      </c>
      <c r="AA3" s="114" t="s">
        <v>104</v>
      </c>
      <c r="AB3" s="110" t="s">
        <v>105</v>
      </c>
      <c r="AC3" s="110" t="s">
        <v>106</v>
      </c>
      <c r="AD3" s="110" t="s">
        <v>107</v>
      </c>
      <c r="AE3" s="110" t="s">
        <v>108</v>
      </c>
      <c r="AF3" s="110" t="s">
        <v>109</v>
      </c>
      <c r="AG3" s="110" t="s">
        <v>110</v>
      </c>
      <c r="AH3" s="110" t="s">
        <v>111</v>
      </c>
      <c r="AI3" s="110" t="s">
        <v>112</v>
      </c>
      <c r="AJ3" s="110" t="s">
        <v>113</v>
      </c>
      <c r="AK3" s="110" t="s">
        <v>114</v>
      </c>
      <c r="AL3" s="110" t="s">
        <v>115</v>
      </c>
      <c r="AM3" s="112" t="s">
        <v>116</v>
      </c>
    </row>
    <row r="4" spans="1:39" ht="19.5" customHeight="1" thickBot="1">
      <c r="A4" s="125"/>
      <c r="B4" s="11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7"/>
      <c r="O4" s="119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5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3"/>
    </row>
    <row r="5" spans="1:39" ht="15" customHeight="1" thickTop="1">
      <c r="A5" s="16" t="s">
        <v>35</v>
      </c>
      <c r="B5" s="86">
        <v>-14</v>
      </c>
      <c r="C5" s="87">
        <v>-4</v>
      </c>
      <c r="D5" s="87">
        <v>-3</v>
      </c>
      <c r="E5" s="87">
        <v>-8</v>
      </c>
      <c r="F5" s="87"/>
      <c r="G5" s="87">
        <v>-6</v>
      </c>
      <c r="H5" s="87"/>
      <c r="I5" s="87">
        <v>-6</v>
      </c>
      <c r="J5" s="87">
        <v>-6</v>
      </c>
      <c r="K5" s="87">
        <v>-12</v>
      </c>
      <c r="L5" s="87">
        <v>-1</v>
      </c>
      <c r="M5" s="87">
        <v>-4</v>
      </c>
      <c r="N5" s="88">
        <v>-2</v>
      </c>
      <c r="O5" s="79"/>
      <c r="P5" s="22">
        <v>-2</v>
      </c>
      <c r="Q5" s="22"/>
      <c r="R5" s="22">
        <v>-11</v>
      </c>
      <c r="S5" s="22">
        <v>-11</v>
      </c>
      <c r="T5" s="22">
        <v>-9</v>
      </c>
      <c r="U5" s="22">
        <v>-7</v>
      </c>
      <c r="V5" s="22"/>
      <c r="W5" s="22"/>
      <c r="X5" s="22">
        <v>-3</v>
      </c>
      <c r="Y5" s="22"/>
      <c r="Z5" s="22">
        <v>-20</v>
      </c>
      <c r="AA5" s="23">
        <v>-6</v>
      </c>
      <c r="AB5" s="24"/>
      <c r="AC5" s="25"/>
      <c r="AD5" s="25">
        <v>-3</v>
      </c>
      <c r="AE5" s="25"/>
      <c r="AF5" s="25">
        <v>-2</v>
      </c>
      <c r="AG5" s="25">
        <v>-3</v>
      </c>
      <c r="AH5" s="25">
        <v>-4</v>
      </c>
      <c r="AI5" s="25">
        <v>-5</v>
      </c>
      <c r="AJ5" s="25">
        <v>-8</v>
      </c>
      <c r="AK5" s="25">
        <v>-1</v>
      </c>
      <c r="AL5" s="25">
        <v>-2</v>
      </c>
      <c r="AM5" s="20">
        <v>-1</v>
      </c>
    </row>
    <row r="6" spans="1:39" ht="15" customHeight="1">
      <c r="A6" s="21" t="s">
        <v>10</v>
      </c>
      <c r="B6" s="89"/>
      <c r="C6" s="90"/>
      <c r="D6" s="90"/>
      <c r="E6" s="90">
        <v>-10</v>
      </c>
      <c r="F6" s="90"/>
      <c r="G6" s="90"/>
      <c r="H6" s="90"/>
      <c r="I6" s="90"/>
      <c r="J6" s="90"/>
      <c r="K6" s="90"/>
      <c r="L6" s="90"/>
      <c r="M6" s="90">
        <v>-10</v>
      </c>
      <c r="N6" s="91"/>
      <c r="O6" s="8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4"/>
      <c r="AC6" s="25"/>
      <c r="AD6" s="25"/>
      <c r="AE6" s="25"/>
      <c r="AF6" s="25"/>
      <c r="AG6" s="25"/>
      <c r="AH6" s="25"/>
      <c r="AI6" s="25"/>
      <c r="AJ6" s="25"/>
      <c r="AK6" s="25">
        <v>-10</v>
      </c>
      <c r="AL6" s="25"/>
      <c r="AM6" s="26"/>
    </row>
    <row r="7" spans="1:39" ht="15" customHeight="1">
      <c r="A7" s="21" t="s">
        <v>37</v>
      </c>
      <c r="B7" s="89"/>
      <c r="C7" s="90"/>
      <c r="D7" s="90">
        <v>-2</v>
      </c>
      <c r="E7" s="90"/>
      <c r="F7" s="90"/>
      <c r="G7" s="90"/>
      <c r="H7" s="90"/>
      <c r="I7" s="90"/>
      <c r="J7" s="90"/>
      <c r="K7" s="90"/>
      <c r="L7" s="90"/>
      <c r="M7" s="90"/>
      <c r="N7" s="91"/>
      <c r="O7" s="80"/>
      <c r="P7" s="22"/>
      <c r="Q7" s="22"/>
      <c r="R7" s="22"/>
      <c r="S7" s="22"/>
      <c r="T7" s="22"/>
      <c r="U7" s="22"/>
      <c r="V7" s="22"/>
      <c r="W7" s="22"/>
      <c r="X7" s="22"/>
      <c r="Y7" s="22"/>
      <c r="Z7" s="22">
        <v>-2</v>
      </c>
      <c r="AA7" s="23"/>
      <c r="AB7" s="24"/>
      <c r="AC7" s="25"/>
      <c r="AD7" s="25"/>
      <c r="AE7" s="25"/>
      <c r="AF7" s="25"/>
      <c r="AG7" s="25">
        <v>-8</v>
      </c>
      <c r="AH7" s="25">
        <v>-2</v>
      </c>
      <c r="AI7" s="25"/>
      <c r="AJ7" s="25"/>
      <c r="AK7" s="25">
        <v>-2</v>
      </c>
      <c r="AL7" s="25">
        <v>-4</v>
      </c>
      <c r="AM7" s="26">
        <v>-4</v>
      </c>
    </row>
    <row r="8" spans="1:39" ht="15" customHeight="1">
      <c r="A8" s="21" t="s">
        <v>11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8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6"/>
    </row>
    <row r="9" spans="1:39" ht="15" customHeight="1">
      <c r="A9" s="21" t="s">
        <v>12</v>
      </c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80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6"/>
    </row>
    <row r="10" spans="1:39" ht="15" customHeight="1">
      <c r="A10" s="21" t="s">
        <v>13</v>
      </c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80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  <c r="AB10" s="24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6"/>
    </row>
    <row r="11" spans="1:39" ht="15" customHeight="1">
      <c r="A11" s="21" t="s">
        <v>14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80"/>
      <c r="P11" s="22"/>
      <c r="Q11" s="22"/>
      <c r="R11" s="22"/>
      <c r="S11" s="22"/>
      <c r="T11" s="22"/>
      <c r="U11" s="22"/>
      <c r="V11" s="22">
        <v>-5</v>
      </c>
      <c r="W11" s="22"/>
      <c r="X11" s="22"/>
      <c r="Y11" s="22"/>
      <c r="Z11" s="22"/>
      <c r="AA11" s="23"/>
      <c r="AB11" s="24"/>
      <c r="AC11" s="25"/>
      <c r="AD11" s="25"/>
      <c r="AE11" s="25"/>
      <c r="AF11" s="25">
        <v>-5</v>
      </c>
      <c r="AG11" s="25"/>
      <c r="AH11" s="25"/>
      <c r="AI11" s="25"/>
      <c r="AJ11" s="25"/>
      <c r="AK11" s="25"/>
      <c r="AL11" s="25"/>
      <c r="AM11" s="26"/>
    </row>
    <row r="12" spans="1:39" ht="15" customHeight="1">
      <c r="A12" s="21" t="s">
        <v>15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0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  <c r="AB12" s="24"/>
      <c r="AC12" s="25"/>
      <c r="AD12" s="25"/>
      <c r="AE12" s="25"/>
      <c r="AF12" s="25"/>
      <c r="AG12" s="25"/>
      <c r="AH12" s="22"/>
      <c r="AI12" s="25"/>
      <c r="AJ12" s="25"/>
      <c r="AK12" s="25"/>
      <c r="AL12" s="25"/>
      <c r="AM12" s="26"/>
    </row>
    <row r="13" spans="1:39" ht="15" customHeight="1">
      <c r="A13" s="21" t="s">
        <v>16</v>
      </c>
      <c r="B13" s="89"/>
      <c r="C13" s="90">
        <v>-4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4"/>
      <c r="AC13" s="25"/>
      <c r="AD13" s="25"/>
      <c r="AE13" s="25"/>
      <c r="AF13" s="25"/>
      <c r="AG13" s="25"/>
      <c r="AH13" s="22"/>
      <c r="AI13" s="25"/>
      <c r="AJ13" s="25"/>
      <c r="AK13" s="25"/>
      <c r="AL13" s="25"/>
      <c r="AM13" s="26"/>
    </row>
    <row r="14" spans="1:39" ht="15" customHeight="1">
      <c r="A14" s="21" t="s">
        <v>17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8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  <c r="AB14" s="24"/>
      <c r="AC14" s="25"/>
      <c r="AD14" s="25"/>
      <c r="AE14" s="25"/>
      <c r="AF14" s="25"/>
      <c r="AG14" s="25"/>
      <c r="AH14" s="22"/>
      <c r="AI14" s="25"/>
      <c r="AJ14" s="25"/>
      <c r="AK14" s="25"/>
      <c r="AL14" s="25"/>
      <c r="AM14" s="26"/>
    </row>
    <row r="15" spans="1:39" ht="15" customHeight="1">
      <c r="A15" s="21" t="s">
        <v>18</v>
      </c>
      <c r="B15" s="89"/>
      <c r="C15" s="90"/>
      <c r="D15" s="90"/>
      <c r="E15" s="90">
        <v>-40</v>
      </c>
      <c r="F15" s="90"/>
      <c r="G15" s="90"/>
      <c r="H15" s="90"/>
      <c r="I15" s="90"/>
      <c r="J15" s="90"/>
      <c r="K15" s="90"/>
      <c r="L15" s="90"/>
      <c r="M15" s="90"/>
      <c r="N15" s="91"/>
      <c r="O15" s="80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>
        <v>-20</v>
      </c>
      <c r="AB15" s="24"/>
      <c r="AC15" s="25"/>
      <c r="AD15" s="25"/>
      <c r="AE15" s="25"/>
      <c r="AF15" s="25"/>
      <c r="AG15" s="25"/>
      <c r="AH15" s="25">
        <v>-20</v>
      </c>
      <c r="AI15" s="25"/>
      <c r="AJ15" s="25"/>
      <c r="AK15" s="25"/>
      <c r="AL15" s="25">
        <v>-20</v>
      </c>
      <c r="AM15" s="26">
        <v>-20</v>
      </c>
    </row>
    <row r="16" spans="1:39" ht="15" customHeight="1">
      <c r="A16" s="21" t="s">
        <v>39</v>
      </c>
      <c r="B16" s="9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80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s="24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6"/>
    </row>
    <row r="17" spans="1:39" ht="15" customHeight="1">
      <c r="A17" s="21" t="s">
        <v>19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80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  <c r="AB17" s="24"/>
      <c r="AC17" s="25"/>
      <c r="AD17" s="25"/>
      <c r="AE17" s="25"/>
      <c r="AF17" s="25"/>
      <c r="AG17" s="25"/>
      <c r="AH17" s="25"/>
      <c r="AI17" s="25"/>
      <c r="AJ17" s="25"/>
      <c r="AK17" s="25"/>
      <c r="AL17" s="22"/>
      <c r="AM17" s="26"/>
    </row>
    <row r="18" spans="1:39" ht="15" customHeight="1">
      <c r="A18" s="21" t="s">
        <v>36</v>
      </c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80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/>
      <c r="AB18" s="24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6"/>
    </row>
    <row r="19" spans="1:39" ht="15" customHeight="1">
      <c r="A19" s="27" t="s">
        <v>38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8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4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6"/>
    </row>
    <row r="20" spans="1:39" ht="15" customHeight="1">
      <c r="A20" s="21" t="s">
        <v>20</v>
      </c>
      <c r="B20" s="89"/>
      <c r="C20" s="90"/>
      <c r="D20" s="90">
        <v>-5</v>
      </c>
      <c r="E20" s="90"/>
      <c r="F20" s="90">
        <v>-5</v>
      </c>
      <c r="G20" s="90"/>
      <c r="H20" s="90"/>
      <c r="I20" s="90"/>
      <c r="J20" s="90"/>
      <c r="K20" s="90">
        <v>-2</v>
      </c>
      <c r="L20" s="90"/>
      <c r="M20" s="90"/>
      <c r="N20" s="91"/>
      <c r="O20" s="80"/>
      <c r="P20" s="22"/>
      <c r="Q20" s="22"/>
      <c r="R20" s="22"/>
      <c r="S20" s="22"/>
      <c r="T20" s="22"/>
      <c r="U20" s="22"/>
      <c r="V20" s="22"/>
      <c r="W20" s="22"/>
      <c r="X20" s="22"/>
      <c r="Y20" s="22">
        <v>-5</v>
      </c>
      <c r="Z20" s="22"/>
      <c r="AA20" s="23"/>
      <c r="AB20" s="24"/>
      <c r="AC20" s="25"/>
      <c r="AD20" s="25"/>
      <c r="AE20" s="25"/>
      <c r="AF20" s="25"/>
      <c r="AG20" s="25"/>
      <c r="AH20" s="25"/>
      <c r="AI20" s="25"/>
      <c r="AJ20" s="25"/>
      <c r="AK20" s="25"/>
      <c r="AL20" s="25">
        <v>-5</v>
      </c>
      <c r="AM20" s="26"/>
    </row>
    <row r="21" spans="1:39" ht="15" customHeight="1">
      <c r="A21" s="28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81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82"/>
      <c r="AB21" s="18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6"/>
    </row>
    <row r="22" spans="1:39" ht="15" customHeight="1">
      <c r="A22" s="29" t="s">
        <v>21</v>
      </c>
      <c r="B22" s="92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8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3"/>
      <c r="AB22" s="24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/>
    </row>
    <row r="23" spans="1:39" ht="15" customHeight="1" thickBot="1">
      <c r="A23" s="30" t="s">
        <v>22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83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5"/>
      <c r="AB23" s="31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4"/>
    </row>
    <row r="24" spans="1:39" ht="16.5" customHeight="1" thickBot="1">
      <c r="A24" s="75" t="s">
        <v>23</v>
      </c>
      <c r="B24" s="59">
        <f>100+SUM(B5:B23)</f>
        <v>86</v>
      </c>
      <c r="C24" s="59">
        <f aca="true" t="shared" si="0" ref="C24:AA24">100+SUM(C5:C23)</f>
        <v>92</v>
      </c>
      <c r="D24" s="59">
        <f>100+SUM(D5:D23)</f>
        <v>90</v>
      </c>
      <c r="E24" s="59">
        <f t="shared" si="0"/>
        <v>42</v>
      </c>
      <c r="F24" s="59">
        <f t="shared" si="0"/>
        <v>95</v>
      </c>
      <c r="G24" s="59">
        <f t="shared" si="0"/>
        <v>94</v>
      </c>
      <c r="H24" s="59">
        <f t="shared" si="0"/>
        <v>100</v>
      </c>
      <c r="I24" s="59">
        <f t="shared" si="0"/>
        <v>94</v>
      </c>
      <c r="J24" s="59">
        <f t="shared" si="0"/>
        <v>94</v>
      </c>
      <c r="K24" s="59">
        <f t="shared" si="0"/>
        <v>86</v>
      </c>
      <c r="L24" s="59">
        <f t="shared" si="0"/>
        <v>99</v>
      </c>
      <c r="M24" s="59">
        <f t="shared" si="0"/>
        <v>86</v>
      </c>
      <c r="N24" s="60">
        <f t="shared" si="0"/>
        <v>98</v>
      </c>
      <c r="O24" s="59">
        <f t="shared" si="0"/>
        <v>100</v>
      </c>
      <c r="P24" s="59">
        <f t="shared" si="0"/>
        <v>98</v>
      </c>
      <c r="Q24" s="59">
        <f t="shared" si="0"/>
        <v>100</v>
      </c>
      <c r="R24" s="59">
        <f t="shared" si="0"/>
        <v>89</v>
      </c>
      <c r="S24" s="59">
        <f t="shared" si="0"/>
        <v>89</v>
      </c>
      <c r="T24" s="59">
        <f t="shared" si="0"/>
        <v>91</v>
      </c>
      <c r="U24" s="59">
        <f t="shared" si="0"/>
        <v>93</v>
      </c>
      <c r="V24" s="59">
        <f t="shared" si="0"/>
        <v>95</v>
      </c>
      <c r="W24" s="59">
        <f t="shared" si="0"/>
        <v>100</v>
      </c>
      <c r="X24" s="59">
        <f t="shared" si="0"/>
        <v>97</v>
      </c>
      <c r="Y24" s="59">
        <f t="shared" si="0"/>
        <v>95</v>
      </c>
      <c r="Z24" s="59">
        <f t="shared" si="0"/>
        <v>78</v>
      </c>
      <c r="AA24" s="60">
        <f t="shared" si="0"/>
        <v>74</v>
      </c>
      <c r="AB24" s="59">
        <f>100+SUM(AB5:AB23)</f>
        <v>100</v>
      </c>
      <c r="AC24" s="59">
        <f aca="true" t="shared" si="1" ref="AC24:AM24">100+SUM(AC5:AC23)</f>
        <v>100</v>
      </c>
      <c r="AD24" s="59">
        <f t="shared" si="1"/>
        <v>97</v>
      </c>
      <c r="AE24" s="59">
        <f t="shared" si="1"/>
        <v>100</v>
      </c>
      <c r="AF24" s="59">
        <f t="shared" si="1"/>
        <v>93</v>
      </c>
      <c r="AG24" s="59">
        <f t="shared" si="1"/>
        <v>89</v>
      </c>
      <c r="AH24" s="59">
        <f t="shared" si="1"/>
        <v>74</v>
      </c>
      <c r="AI24" s="59">
        <f t="shared" si="1"/>
        <v>95</v>
      </c>
      <c r="AJ24" s="59">
        <f t="shared" si="1"/>
        <v>92</v>
      </c>
      <c r="AK24" s="59">
        <f t="shared" si="1"/>
        <v>87</v>
      </c>
      <c r="AL24" s="59">
        <f t="shared" si="1"/>
        <v>69</v>
      </c>
      <c r="AM24" s="61">
        <f t="shared" si="1"/>
        <v>75</v>
      </c>
    </row>
    <row r="25" spans="1:39" ht="15" customHeight="1">
      <c r="A25" s="35" t="s">
        <v>25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36"/>
      <c r="AC25" s="25"/>
      <c r="AD25" s="25"/>
      <c r="AE25" s="37"/>
      <c r="AF25" s="37"/>
      <c r="AG25" s="37"/>
      <c r="AH25" s="37"/>
      <c r="AI25" s="37"/>
      <c r="AJ25" s="37"/>
      <c r="AK25" s="37"/>
      <c r="AL25" s="37"/>
      <c r="AM25" s="39"/>
    </row>
    <row r="26" spans="1:39" ht="15" customHeight="1">
      <c r="A26" s="35" t="s">
        <v>26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6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9"/>
    </row>
    <row r="27" spans="1:39" ht="15" customHeight="1" thickBot="1">
      <c r="A27" s="40" t="s">
        <v>27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  <c r="AB27" s="41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4"/>
    </row>
    <row r="28" spans="1:39" ht="16.5" customHeight="1" thickBot="1">
      <c r="A28" s="75" t="s">
        <v>28</v>
      </c>
      <c r="B28" s="59">
        <f>100+SUM(B25:B27)</f>
        <v>100</v>
      </c>
      <c r="C28" s="59">
        <f>100+SUM(C25:C27)</f>
        <v>100</v>
      </c>
      <c r="D28" s="59">
        <f aca="true" t="shared" si="2" ref="D28:M28">100+SUM(D25:D27)</f>
        <v>100</v>
      </c>
      <c r="E28" s="59">
        <f t="shared" si="2"/>
        <v>100</v>
      </c>
      <c r="F28" s="59">
        <f t="shared" si="2"/>
        <v>100</v>
      </c>
      <c r="G28" s="59">
        <f t="shared" si="2"/>
        <v>100</v>
      </c>
      <c r="H28" s="59">
        <f t="shared" si="2"/>
        <v>100</v>
      </c>
      <c r="I28" s="59">
        <f t="shared" si="2"/>
        <v>100</v>
      </c>
      <c r="J28" s="59">
        <f t="shared" si="2"/>
        <v>100</v>
      </c>
      <c r="K28" s="59">
        <f t="shared" si="2"/>
        <v>100</v>
      </c>
      <c r="L28" s="59">
        <f t="shared" si="2"/>
        <v>100</v>
      </c>
      <c r="M28" s="59">
        <f t="shared" si="2"/>
        <v>100</v>
      </c>
      <c r="N28" s="62">
        <f aca="true" t="shared" si="3" ref="N28:AM28">100+SUM(N25:N27)</f>
        <v>100</v>
      </c>
      <c r="O28" s="63">
        <f t="shared" si="3"/>
        <v>100</v>
      </c>
      <c r="P28" s="59">
        <f t="shared" si="3"/>
        <v>100</v>
      </c>
      <c r="Q28" s="59">
        <f t="shared" si="3"/>
        <v>100</v>
      </c>
      <c r="R28" s="59">
        <f t="shared" si="3"/>
        <v>100</v>
      </c>
      <c r="S28" s="59">
        <f>100+SUM(S25:S27)</f>
        <v>100</v>
      </c>
      <c r="T28" s="59">
        <f t="shared" si="3"/>
        <v>100</v>
      </c>
      <c r="U28" s="59">
        <f t="shared" si="3"/>
        <v>100</v>
      </c>
      <c r="V28" s="59">
        <f t="shared" si="3"/>
        <v>100</v>
      </c>
      <c r="W28" s="59">
        <f t="shared" si="3"/>
        <v>100</v>
      </c>
      <c r="X28" s="59">
        <f t="shared" si="3"/>
        <v>100</v>
      </c>
      <c r="Y28" s="59">
        <f t="shared" si="3"/>
        <v>100</v>
      </c>
      <c r="Z28" s="59">
        <f t="shared" si="3"/>
        <v>100</v>
      </c>
      <c r="AA28" s="60">
        <f t="shared" si="3"/>
        <v>100</v>
      </c>
      <c r="AB28" s="59">
        <f t="shared" si="3"/>
        <v>100</v>
      </c>
      <c r="AC28" s="59">
        <f t="shared" si="3"/>
        <v>100</v>
      </c>
      <c r="AD28" s="59">
        <f t="shared" si="3"/>
        <v>100</v>
      </c>
      <c r="AE28" s="59">
        <f t="shared" si="3"/>
        <v>100</v>
      </c>
      <c r="AF28" s="59">
        <f t="shared" si="3"/>
        <v>100</v>
      </c>
      <c r="AG28" s="59">
        <f t="shared" si="3"/>
        <v>100</v>
      </c>
      <c r="AH28" s="59">
        <f t="shared" si="3"/>
        <v>100</v>
      </c>
      <c r="AI28" s="59">
        <f t="shared" si="3"/>
        <v>100</v>
      </c>
      <c r="AJ28" s="59">
        <f t="shared" si="3"/>
        <v>100</v>
      </c>
      <c r="AK28" s="59">
        <f t="shared" si="3"/>
        <v>100</v>
      </c>
      <c r="AL28" s="59">
        <f t="shared" si="3"/>
        <v>100</v>
      </c>
      <c r="AM28" s="64">
        <f t="shared" si="3"/>
        <v>100</v>
      </c>
    </row>
    <row r="29" spans="1:39" s="48" customFormat="1" ht="15" customHeight="1" thickBot="1">
      <c r="A29" s="45" t="s">
        <v>24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6"/>
      <c r="O29" s="31"/>
      <c r="P29" s="32"/>
      <c r="Q29" s="32">
        <v>-5</v>
      </c>
      <c r="R29" s="32">
        <v>-5</v>
      </c>
      <c r="S29" s="32"/>
      <c r="T29" s="32"/>
      <c r="U29" s="32"/>
      <c r="V29" s="32"/>
      <c r="W29" s="32"/>
      <c r="X29" s="32"/>
      <c r="Y29" s="32"/>
      <c r="Z29" s="32"/>
      <c r="AA29" s="46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47">
        <v>-5</v>
      </c>
    </row>
    <row r="30" spans="1:39" ht="15" customHeight="1" thickBot="1" thickTop="1">
      <c r="A30" s="49" t="s">
        <v>29</v>
      </c>
      <c r="B30" s="50"/>
      <c r="C30" s="51"/>
      <c r="D30" s="51"/>
      <c r="E30" s="51"/>
      <c r="F30" s="51"/>
      <c r="G30" s="51"/>
      <c r="H30" s="51"/>
      <c r="I30" s="51">
        <v>30</v>
      </c>
      <c r="J30" s="51">
        <v>30</v>
      </c>
      <c r="K30" s="51"/>
      <c r="L30" s="51"/>
      <c r="M30" s="51"/>
      <c r="N30" s="52"/>
      <c r="O30" s="53"/>
      <c r="P30" s="51"/>
      <c r="Q30" s="51"/>
      <c r="R30" s="51"/>
      <c r="S30" s="51"/>
      <c r="T30" s="51"/>
      <c r="U30" s="51"/>
      <c r="V30" s="51">
        <v>30</v>
      </c>
      <c r="W30" s="51"/>
      <c r="X30" s="51"/>
      <c r="Y30" s="51"/>
      <c r="Z30" s="51"/>
      <c r="AA30" s="54"/>
      <c r="AB30" s="55"/>
      <c r="AC30" s="51"/>
      <c r="AD30" s="51"/>
      <c r="AE30" s="51"/>
      <c r="AF30" s="51"/>
      <c r="AG30" s="51"/>
      <c r="AH30" s="51"/>
      <c r="AI30" s="51"/>
      <c r="AJ30" s="51">
        <v>30</v>
      </c>
      <c r="AK30" s="51">
        <v>30</v>
      </c>
      <c r="AL30" s="51"/>
      <c r="AM30" s="56"/>
    </row>
    <row r="31" spans="1:39" ht="16.5" customHeight="1" thickBot="1" thickTop="1">
      <c r="A31" s="73" t="s">
        <v>30</v>
      </c>
      <c r="B31" s="59">
        <f aca="true" t="shared" si="4" ref="B31:AM31">SUM(B24,B28)</f>
        <v>186</v>
      </c>
      <c r="C31" s="59">
        <f t="shared" si="4"/>
        <v>192</v>
      </c>
      <c r="D31" s="59">
        <f t="shared" si="4"/>
        <v>190</v>
      </c>
      <c r="E31" s="59">
        <f t="shared" si="4"/>
        <v>142</v>
      </c>
      <c r="F31" s="59">
        <f t="shared" si="4"/>
        <v>195</v>
      </c>
      <c r="G31" s="59">
        <f t="shared" si="4"/>
        <v>194</v>
      </c>
      <c r="H31" s="59">
        <f t="shared" si="4"/>
        <v>200</v>
      </c>
      <c r="I31" s="59">
        <f t="shared" si="4"/>
        <v>194</v>
      </c>
      <c r="J31" s="59">
        <f t="shared" si="4"/>
        <v>194</v>
      </c>
      <c r="K31" s="59">
        <f t="shared" si="4"/>
        <v>186</v>
      </c>
      <c r="L31" s="59">
        <f t="shared" si="4"/>
        <v>199</v>
      </c>
      <c r="M31" s="59">
        <f t="shared" si="4"/>
        <v>186</v>
      </c>
      <c r="N31" s="65">
        <f t="shared" si="4"/>
        <v>198</v>
      </c>
      <c r="O31" s="59">
        <f t="shared" si="4"/>
        <v>200</v>
      </c>
      <c r="P31" s="59">
        <f t="shared" si="4"/>
        <v>198</v>
      </c>
      <c r="Q31" s="59">
        <f t="shared" si="4"/>
        <v>200</v>
      </c>
      <c r="R31" s="59">
        <f t="shared" si="4"/>
        <v>189</v>
      </c>
      <c r="S31" s="59">
        <f t="shared" si="4"/>
        <v>189</v>
      </c>
      <c r="T31" s="59">
        <f t="shared" si="4"/>
        <v>191</v>
      </c>
      <c r="U31" s="59">
        <f t="shared" si="4"/>
        <v>193</v>
      </c>
      <c r="V31" s="59">
        <f t="shared" si="4"/>
        <v>195</v>
      </c>
      <c r="W31" s="59">
        <f t="shared" si="4"/>
        <v>200</v>
      </c>
      <c r="X31" s="59">
        <f t="shared" si="4"/>
        <v>197</v>
      </c>
      <c r="Y31" s="59">
        <f t="shared" si="4"/>
        <v>195</v>
      </c>
      <c r="Z31" s="59">
        <f t="shared" si="4"/>
        <v>178</v>
      </c>
      <c r="AA31" s="65">
        <f t="shared" si="4"/>
        <v>174</v>
      </c>
      <c r="AB31" s="59">
        <f t="shared" si="4"/>
        <v>200</v>
      </c>
      <c r="AC31" s="59">
        <f t="shared" si="4"/>
        <v>200</v>
      </c>
      <c r="AD31" s="59">
        <f t="shared" si="4"/>
        <v>197</v>
      </c>
      <c r="AE31" s="59">
        <f t="shared" si="4"/>
        <v>200</v>
      </c>
      <c r="AF31" s="59">
        <f t="shared" si="4"/>
        <v>193</v>
      </c>
      <c r="AG31" s="59">
        <f t="shared" si="4"/>
        <v>189</v>
      </c>
      <c r="AH31" s="59">
        <f t="shared" si="4"/>
        <v>174</v>
      </c>
      <c r="AI31" s="59">
        <f t="shared" si="4"/>
        <v>195</v>
      </c>
      <c r="AJ31" s="59">
        <f t="shared" si="4"/>
        <v>192</v>
      </c>
      <c r="AK31" s="59">
        <f t="shared" si="4"/>
        <v>187</v>
      </c>
      <c r="AL31" s="59">
        <f t="shared" si="4"/>
        <v>169</v>
      </c>
      <c r="AM31" s="61">
        <f t="shared" si="4"/>
        <v>175</v>
      </c>
    </row>
    <row r="32" spans="1:39" ht="16.5" customHeight="1" thickBot="1" thickTop="1">
      <c r="A32" s="74" t="s">
        <v>31</v>
      </c>
      <c r="B32" s="66">
        <f>SUM(B24,B28:B30)</f>
        <v>186</v>
      </c>
      <c r="C32" s="66">
        <f aca="true" t="shared" si="5" ref="C32:M32">SUM(C24,C28:C30)</f>
        <v>192</v>
      </c>
      <c r="D32" s="66">
        <f t="shared" si="5"/>
        <v>190</v>
      </c>
      <c r="E32" s="66">
        <f t="shared" si="5"/>
        <v>142</v>
      </c>
      <c r="F32" s="66">
        <f t="shared" si="5"/>
        <v>195</v>
      </c>
      <c r="G32" s="66">
        <f t="shared" si="5"/>
        <v>194</v>
      </c>
      <c r="H32" s="66">
        <f t="shared" si="5"/>
        <v>200</v>
      </c>
      <c r="I32" s="66">
        <f t="shared" si="5"/>
        <v>224</v>
      </c>
      <c r="J32" s="66">
        <f t="shared" si="5"/>
        <v>224</v>
      </c>
      <c r="K32" s="66">
        <f t="shared" si="5"/>
        <v>186</v>
      </c>
      <c r="L32" s="66">
        <f t="shared" si="5"/>
        <v>199</v>
      </c>
      <c r="M32" s="66">
        <f t="shared" si="5"/>
        <v>186</v>
      </c>
      <c r="N32" s="67">
        <f>SUM(N24,N28:N30)</f>
        <v>198</v>
      </c>
      <c r="O32" s="66">
        <f>SUM(O24,O28:O30)</f>
        <v>200</v>
      </c>
      <c r="P32" s="66">
        <f aca="true" t="shared" si="6" ref="P32:Z32">SUM(P24,P28:P30)</f>
        <v>198</v>
      </c>
      <c r="Q32" s="66">
        <f t="shared" si="6"/>
        <v>195</v>
      </c>
      <c r="R32" s="66">
        <f t="shared" si="6"/>
        <v>184</v>
      </c>
      <c r="S32" s="66">
        <f t="shared" si="6"/>
        <v>189</v>
      </c>
      <c r="T32" s="66">
        <f t="shared" si="6"/>
        <v>191</v>
      </c>
      <c r="U32" s="66">
        <f t="shared" si="6"/>
        <v>193</v>
      </c>
      <c r="V32" s="66">
        <f t="shared" si="6"/>
        <v>225</v>
      </c>
      <c r="W32" s="66">
        <f t="shared" si="6"/>
        <v>200</v>
      </c>
      <c r="X32" s="66">
        <f t="shared" si="6"/>
        <v>197</v>
      </c>
      <c r="Y32" s="66">
        <f t="shared" si="6"/>
        <v>195</v>
      </c>
      <c r="Z32" s="66">
        <f t="shared" si="6"/>
        <v>178</v>
      </c>
      <c r="AA32" s="68">
        <f>SUM(AA24,AA28:AA30)</f>
        <v>174</v>
      </c>
      <c r="AB32" s="66">
        <f>SUM(AB24,AB28:AB30)</f>
        <v>200</v>
      </c>
      <c r="AC32" s="66">
        <f aca="true" t="shared" si="7" ref="AC32:AL32">SUM(AC24,AC28:AC30)</f>
        <v>200</v>
      </c>
      <c r="AD32" s="66">
        <f t="shared" si="7"/>
        <v>197</v>
      </c>
      <c r="AE32" s="66">
        <f t="shared" si="7"/>
        <v>200</v>
      </c>
      <c r="AF32" s="66">
        <f t="shared" si="7"/>
        <v>193</v>
      </c>
      <c r="AG32" s="66">
        <f t="shared" si="7"/>
        <v>189</v>
      </c>
      <c r="AH32" s="66">
        <f t="shared" si="7"/>
        <v>174</v>
      </c>
      <c r="AI32" s="66">
        <f t="shared" si="7"/>
        <v>195</v>
      </c>
      <c r="AJ32" s="66">
        <f t="shared" si="7"/>
        <v>222</v>
      </c>
      <c r="AK32" s="66">
        <f t="shared" si="7"/>
        <v>217</v>
      </c>
      <c r="AL32" s="66">
        <f t="shared" si="7"/>
        <v>169</v>
      </c>
      <c r="AM32" s="69">
        <f>SUM(AM24,AM28:AM30)</f>
        <v>170</v>
      </c>
    </row>
    <row r="33" spans="1:39" ht="16.5" customHeight="1" thickBot="1">
      <c r="A33" s="57" t="s">
        <v>32</v>
      </c>
      <c r="B33" s="59">
        <f aca="true" t="shared" si="8" ref="B33:AM33">RANK(B31,$B$31:$AM$31)</f>
        <v>30</v>
      </c>
      <c r="C33" s="59">
        <f t="shared" si="8"/>
        <v>22</v>
      </c>
      <c r="D33" s="59">
        <f t="shared" si="8"/>
        <v>25</v>
      </c>
      <c r="E33" s="59">
        <f t="shared" si="8"/>
        <v>38</v>
      </c>
      <c r="F33" s="59">
        <f t="shared" si="8"/>
        <v>13</v>
      </c>
      <c r="G33" s="59">
        <f t="shared" si="8"/>
        <v>17</v>
      </c>
      <c r="H33" s="59">
        <f t="shared" si="8"/>
        <v>1</v>
      </c>
      <c r="I33" s="59">
        <f t="shared" si="8"/>
        <v>17</v>
      </c>
      <c r="J33" s="59">
        <f t="shared" si="8"/>
        <v>17</v>
      </c>
      <c r="K33" s="59">
        <f t="shared" si="8"/>
        <v>30</v>
      </c>
      <c r="L33" s="59">
        <f t="shared" si="8"/>
        <v>8</v>
      </c>
      <c r="M33" s="59">
        <f t="shared" si="8"/>
        <v>30</v>
      </c>
      <c r="N33" s="65">
        <f t="shared" si="8"/>
        <v>9</v>
      </c>
      <c r="O33" s="59">
        <f t="shared" si="8"/>
        <v>1</v>
      </c>
      <c r="P33" s="59">
        <f t="shared" si="8"/>
        <v>9</v>
      </c>
      <c r="Q33" s="59">
        <f t="shared" si="8"/>
        <v>1</v>
      </c>
      <c r="R33" s="59">
        <f t="shared" si="8"/>
        <v>26</v>
      </c>
      <c r="S33" s="59">
        <f t="shared" si="8"/>
        <v>26</v>
      </c>
      <c r="T33" s="59">
        <f t="shared" si="8"/>
        <v>24</v>
      </c>
      <c r="U33" s="59">
        <f t="shared" si="8"/>
        <v>20</v>
      </c>
      <c r="V33" s="59">
        <f t="shared" si="8"/>
        <v>13</v>
      </c>
      <c r="W33" s="59">
        <f t="shared" si="8"/>
        <v>1</v>
      </c>
      <c r="X33" s="59">
        <f t="shared" si="8"/>
        <v>11</v>
      </c>
      <c r="Y33" s="59">
        <f t="shared" si="8"/>
        <v>13</v>
      </c>
      <c r="Z33" s="59">
        <f t="shared" si="8"/>
        <v>33</v>
      </c>
      <c r="AA33" s="65">
        <f t="shared" si="8"/>
        <v>35</v>
      </c>
      <c r="AB33" s="59">
        <f t="shared" si="8"/>
        <v>1</v>
      </c>
      <c r="AC33" s="59">
        <f t="shared" si="8"/>
        <v>1</v>
      </c>
      <c r="AD33" s="59">
        <f t="shared" si="8"/>
        <v>11</v>
      </c>
      <c r="AE33" s="59">
        <f t="shared" si="8"/>
        <v>1</v>
      </c>
      <c r="AF33" s="59">
        <f t="shared" si="8"/>
        <v>20</v>
      </c>
      <c r="AG33" s="59">
        <f t="shared" si="8"/>
        <v>26</v>
      </c>
      <c r="AH33" s="59">
        <f t="shared" si="8"/>
        <v>35</v>
      </c>
      <c r="AI33" s="59">
        <f t="shared" si="8"/>
        <v>13</v>
      </c>
      <c r="AJ33" s="59">
        <f t="shared" si="8"/>
        <v>22</v>
      </c>
      <c r="AK33" s="59">
        <f t="shared" si="8"/>
        <v>29</v>
      </c>
      <c r="AL33" s="59">
        <f t="shared" si="8"/>
        <v>37</v>
      </c>
      <c r="AM33" s="61">
        <f t="shared" si="8"/>
        <v>34</v>
      </c>
    </row>
    <row r="34" spans="1:39" ht="16.5" customHeight="1" thickBot="1">
      <c r="A34" s="58" t="s">
        <v>33</v>
      </c>
      <c r="B34" s="70" t="str">
        <f>HLOOKUP(B32,'Quy định xếp loại'!$B$3:$F$4,2,1)</f>
        <v>Khá</v>
      </c>
      <c r="C34" s="70" t="str">
        <f>HLOOKUP(C32,'Quy định xếp loại'!$B$3:$F$4,2,1)</f>
        <v>Tốt</v>
      </c>
      <c r="D34" s="70" t="str">
        <f>HLOOKUP(D32,'Quy định xếp loại'!$B$3:$F$4,2,1)</f>
        <v>Tốt</v>
      </c>
      <c r="E34" s="70" t="str">
        <f>HLOOKUP(E32,'Quy định xếp loại'!$B$3:$F$4,2,1)</f>
        <v>Kém</v>
      </c>
      <c r="F34" s="70" t="str">
        <f>HLOOKUP(F32,'Quy định xếp loại'!$B$3:$F$4,2,1)</f>
        <v>Tốt</v>
      </c>
      <c r="G34" s="70" t="str">
        <f>HLOOKUP(G32,'Quy định xếp loại'!$B$3:$F$4,2,1)</f>
        <v>Tốt</v>
      </c>
      <c r="H34" s="70" t="str">
        <f>HLOOKUP(H32,'Quy định xếp loại'!$B$3:$F$4,2,1)</f>
        <v>Tốt</v>
      </c>
      <c r="I34" s="70" t="str">
        <f>HLOOKUP(I32,'Quy định xếp loại'!$B$3:$F$4,2,1)</f>
        <v>Tốt</v>
      </c>
      <c r="J34" s="70" t="str">
        <f>HLOOKUP(J32,'Quy định xếp loại'!$B$3:$F$4,2,1)</f>
        <v>Tốt</v>
      </c>
      <c r="K34" s="70" t="str">
        <f>HLOOKUP(K32,'Quy định xếp loại'!$B$3:$F$4,2,1)</f>
        <v>Khá</v>
      </c>
      <c r="L34" s="70" t="str">
        <f>HLOOKUP(L32,'Quy định xếp loại'!$B$3:$F$4,2,1)</f>
        <v>Tốt</v>
      </c>
      <c r="M34" s="70" t="str">
        <f>HLOOKUP(M32,'Quy định xếp loại'!$B$3:$F$4,2,1)</f>
        <v>Khá</v>
      </c>
      <c r="N34" s="70" t="str">
        <f>HLOOKUP(N32,'Quy định xếp loại'!$B$3:$F$4,2,1)</f>
        <v>Tốt</v>
      </c>
      <c r="O34" s="70" t="str">
        <f>HLOOKUP(O32,'Quy định xếp loại'!$B$3:$F$4,2,1)</f>
        <v>Tốt</v>
      </c>
      <c r="P34" s="70" t="str">
        <f>HLOOKUP(P32,'Quy định xếp loại'!$B$3:$F$4,2,1)</f>
        <v>Tốt</v>
      </c>
      <c r="Q34" s="70" t="str">
        <f>HLOOKUP(Q32,'Quy định xếp loại'!$B$3:$F$4,2,1)</f>
        <v>Tốt</v>
      </c>
      <c r="R34" s="70" t="str">
        <f>HLOOKUP(R32,'Quy định xếp loại'!$B$3:$F$4,2,1)</f>
        <v>Khá</v>
      </c>
      <c r="S34" s="70" t="str">
        <f>HLOOKUP(S32,'Quy định xếp loại'!$B$3:$F$4,2,1)</f>
        <v>Khá</v>
      </c>
      <c r="T34" s="70" t="str">
        <f>HLOOKUP(T32,'Quy định xếp loại'!$B$3:$F$4,2,1)</f>
        <v>Tốt</v>
      </c>
      <c r="U34" s="70" t="str">
        <f>HLOOKUP(U32,'Quy định xếp loại'!$B$3:$F$4,2,1)</f>
        <v>Tốt</v>
      </c>
      <c r="V34" s="70" t="str">
        <f>HLOOKUP(V32,'Quy định xếp loại'!$B$3:$F$4,2,1)</f>
        <v>Tốt</v>
      </c>
      <c r="W34" s="70" t="str">
        <f>HLOOKUP(W32,'Quy định xếp loại'!$B$3:$F$4,2,1)</f>
        <v>Tốt</v>
      </c>
      <c r="X34" s="70" t="str">
        <f>HLOOKUP(X32,'Quy định xếp loại'!$B$3:$F$4,2,1)</f>
        <v>Tốt</v>
      </c>
      <c r="Y34" s="70" t="str">
        <f>HLOOKUP(Y32,'Quy định xếp loại'!$B$3:$F$4,2,1)</f>
        <v>Tốt</v>
      </c>
      <c r="Z34" s="70" t="str">
        <f>HLOOKUP(Z32,'Quy định xếp loại'!$B$3:$F$4,2,1)</f>
        <v>TB</v>
      </c>
      <c r="AA34" s="71" t="str">
        <f>HLOOKUP(AA32,'Quy định xếp loại'!$B$3:$F$4,2,1)</f>
        <v>TB</v>
      </c>
      <c r="AB34" s="70" t="str">
        <f>HLOOKUP(AB32,'Quy định xếp loại'!$B$3:$F$4,2,1)</f>
        <v>Tốt</v>
      </c>
      <c r="AC34" s="70" t="str">
        <f>HLOOKUP(AC32,'Quy định xếp loại'!$B$3:$F$4,2,1)</f>
        <v>Tốt</v>
      </c>
      <c r="AD34" s="70" t="str">
        <f>HLOOKUP(AD32,'Quy định xếp loại'!$B$3:$F$4,2,1)</f>
        <v>Tốt</v>
      </c>
      <c r="AE34" s="70" t="str">
        <f>HLOOKUP(AE32,'Quy định xếp loại'!$B$3:$F$4,2,1)</f>
        <v>Tốt</v>
      </c>
      <c r="AF34" s="70" t="str">
        <f>HLOOKUP(AF32,'Quy định xếp loại'!$B$3:$F$4,2,1)</f>
        <v>Tốt</v>
      </c>
      <c r="AG34" s="70" t="str">
        <f>HLOOKUP(AG32,'Quy định xếp loại'!$B$3:$F$4,2,1)</f>
        <v>Khá</v>
      </c>
      <c r="AH34" s="70" t="str">
        <f>HLOOKUP(AH32,'Quy định xếp loại'!$B$3:$F$4,2,1)</f>
        <v>TB</v>
      </c>
      <c r="AI34" s="70" t="str">
        <f>HLOOKUP(AI32,'Quy định xếp loại'!$B$3:$F$4,2,1)</f>
        <v>Tốt</v>
      </c>
      <c r="AJ34" s="70" t="str">
        <f>HLOOKUP(AJ32,'Quy định xếp loại'!$B$3:$F$4,2,1)</f>
        <v>Tốt</v>
      </c>
      <c r="AK34" s="70" t="str">
        <f>HLOOKUP(AK32,'Quy định xếp loại'!$B$3:$F$4,2,1)</f>
        <v>Tốt</v>
      </c>
      <c r="AL34" s="70" t="str">
        <f>HLOOKUP(AL32,'Quy định xếp loại'!$B$3:$F$4,2,1)</f>
        <v>Yếu</v>
      </c>
      <c r="AM34" s="72" t="str">
        <f>HLOOKUP(AM32,'Quy định xếp loại'!$B$3:$F$4,2,1)</f>
        <v>TB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F3:F4"/>
    <mergeCell ref="L3:L4"/>
    <mergeCell ref="A1:AM1"/>
    <mergeCell ref="A2:AM2"/>
    <mergeCell ref="A3:A4"/>
    <mergeCell ref="B3:B4"/>
    <mergeCell ref="C3:C4"/>
    <mergeCell ref="H3:H4"/>
    <mergeCell ref="D3:D4"/>
    <mergeCell ref="S3:S4"/>
    <mergeCell ref="E3:E4"/>
    <mergeCell ref="V3:V4"/>
    <mergeCell ref="N3:N4"/>
    <mergeCell ref="AG3:AG4"/>
    <mergeCell ref="U3:U4"/>
    <mergeCell ref="X3:X4"/>
    <mergeCell ref="I3:I4"/>
    <mergeCell ref="O3:O4"/>
    <mergeCell ref="AD3:AD4"/>
    <mergeCell ref="K3:K4"/>
    <mergeCell ref="Y3:Y4"/>
    <mergeCell ref="AB3:AB4"/>
    <mergeCell ref="AM3:AM4"/>
    <mergeCell ref="R3:R4"/>
    <mergeCell ref="Q3:Q4"/>
    <mergeCell ref="AJ3:AJ4"/>
    <mergeCell ref="P3:P4"/>
    <mergeCell ref="AK3:AK4"/>
    <mergeCell ref="AL3:AL4"/>
    <mergeCell ref="AA3:AA4"/>
    <mergeCell ref="AH3:AH4"/>
    <mergeCell ref="M3:M4"/>
    <mergeCell ref="W3:W4"/>
    <mergeCell ref="Z3:Z4"/>
    <mergeCell ref="G3:G4"/>
    <mergeCell ref="AI3:AI4"/>
    <mergeCell ref="AF3:AF4"/>
    <mergeCell ref="AC3:AC4"/>
    <mergeCell ref="AE3:AE4"/>
    <mergeCell ref="T3:T4"/>
    <mergeCell ref="J3:J4"/>
  </mergeCells>
  <conditionalFormatting sqref="B33:AM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4"/>
  <sheetViews>
    <sheetView tabSelected="1" zoomScalePageLayoutView="0" workbookViewId="0" topLeftCell="A22">
      <selection activeCell="B39" sqref="B39"/>
    </sheetView>
  </sheetViews>
  <sheetFormatPr defaultColWidth="10.10546875" defaultRowHeight="15" customHeight="1"/>
  <cols>
    <col min="1" max="1" width="5.10546875" style="0" customWidth="1"/>
    <col min="2" max="2" width="109.6640625" style="0" customWidth="1"/>
    <col min="3" max="25" width="7.99609375" style="0" customWidth="1"/>
  </cols>
  <sheetData>
    <row r="1" spans="1:3" ht="18.75" customHeight="1">
      <c r="A1" s="126" t="str">
        <f>'Ghi điểm'!A1:AM1</f>
        <v>TUẦN THỨ 22 - TỪ: 21/02/2022 ĐẾN 28/02/2022 - LỚP TRỰC: 12C09 - GVCN: PHẠM THỊ THƯƠNG; 10B09 - GVCN: NGUYỄN THỊ XUÂN PHƯỢNG</v>
      </c>
      <c r="B1" s="126"/>
      <c r="C1" s="77"/>
    </row>
    <row r="2" spans="1:2" ht="19.5" customHeight="1" thickBot="1">
      <c r="A2" s="127" t="s">
        <v>8</v>
      </c>
      <c r="B2" s="128"/>
    </row>
    <row r="3" spans="1:2" ht="13.5" customHeight="1" thickBot="1" thickTop="1">
      <c r="A3" s="98" t="s">
        <v>9</v>
      </c>
      <c r="B3" s="76" t="s">
        <v>34</v>
      </c>
    </row>
    <row r="4" spans="1:3" ht="13.5" customHeight="1" thickTop="1">
      <c r="A4" s="10" t="s">
        <v>41</v>
      </c>
      <c r="B4" s="93" t="s">
        <v>154</v>
      </c>
      <c r="C4" s="11"/>
    </row>
    <row r="5" spans="1:3" ht="13.5" customHeight="1">
      <c r="A5" s="9" t="s">
        <v>42</v>
      </c>
      <c r="B5" s="78" t="s">
        <v>133</v>
      </c>
      <c r="C5" s="11"/>
    </row>
    <row r="6" spans="1:3" ht="13.5" customHeight="1">
      <c r="A6" s="9" t="s">
        <v>43</v>
      </c>
      <c r="B6" s="12" t="s">
        <v>118</v>
      </c>
      <c r="C6" s="11"/>
    </row>
    <row r="7" spans="1:3" ht="13.5" customHeight="1">
      <c r="A7" s="9" t="s">
        <v>44</v>
      </c>
      <c r="B7" s="78" t="s">
        <v>131</v>
      </c>
      <c r="C7" s="11"/>
    </row>
    <row r="8" spans="1:3" ht="13.5" customHeight="1">
      <c r="A8" s="9" t="s">
        <v>45</v>
      </c>
      <c r="B8" s="78" t="s">
        <v>119</v>
      </c>
      <c r="C8" s="5"/>
    </row>
    <row r="9" spans="1:3" ht="13.5" customHeight="1">
      <c r="A9" s="9" t="s">
        <v>46</v>
      </c>
      <c r="B9" s="78" t="s">
        <v>120</v>
      </c>
      <c r="C9" s="6"/>
    </row>
    <row r="10" spans="1:3" ht="13.5" customHeight="1">
      <c r="A10" s="9" t="s">
        <v>47</v>
      </c>
      <c r="B10" s="78" t="s">
        <v>132</v>
      </c>
      <c r="C10" s="5"/>
    </row>
    <row r="11" spans="1:3" ht="13.5" customHeight="1">
      <c r="A11" s="9" t="s">
        <v>48</v>
      </c>
      <c r="B11" s="78" t="s">
        <v>152</v>
      </c>
      <c r="C11" s="7"/>
    </row>
    <row r="12" spans="1:3" ht="13.5" customHeight="1">
      <c r="A12" s="9" t="s">
        <v>49</v>
      </c>
      <c r="B12" s="78" t="s">
        <v>153</v>
      </c>
      <c r="C12" s="7"/>
    </row>
    <row r="13" spans="1:3" ht="13.5" customHeight="1">
      <c r="A13" s="9" t="s">
        <v>50</v>
      </c>
      <c r="B13" s="78" t="s">
        <v>137</v>
      </c>
      <c r="C13" s="8"/>
    </row>
    <row r="14" spans="1:3" s="14" customFormat="1" ht="13.5" customHeight="1">
      <c r="A14" s="9" t="s">
        <v>51</v>
      </c>
      <c r="B14" s="78" t="s">
        <v>138</v>
      </c>
      <c r="C14" s="8"/>
    </row>
    <row r="15" spans="1:3" ht="13.5" customHeight="1">
      <c r="A15" s="9" t="s">
        <v>52</v>
      </c>
      <c r="B15" s="78" t="s">
        <v>134</v>
      </c>
      <c r="C15" s="8"/>
    </row>
    <row r="16" spans="1:3" ht="13.5" customHeight="1" thickBot="1">
      <c r="A16" s="101" t="s">
        <v>53</v>
      </c>
      <c r="B16" s="94" t="s">
        <v>139</v>
      </c>
      <c r="C16" s="11"/>
    </row>
    <row r="17" spans="1:3" ht="13.5" customHeight="1">
      <c r="A17" s="106" t="s">
        <v>54</v>
      </c>
      <c r="B17" s="105" t="s">
        <v>140</v>
      </c>
      <c r="C17" s="11"/>
    </row>
    <row r="18" spans="1:3" ht="13.5" customHeight="1">
      <c r="A18" s="100" t="s">
        <v>55</v>
      </c>
      <c r="B18" s="95" t="s">
        <v>135</v>
      </c>
      <c r="C18" s="11"/>
    </row>
    <row r="19" spans="1:3" ht="13.5" customHeight="1">
      <c r="A19" s="100" t="s">
        <v>56</v>
      </c>
      <c r="B19" s="95" t="s">
        <v>141</v>
      </c>
      <c r="C19" s="11"/>
    </row>
    <row r="20" spans="1:3" ht="13.5" customHeight="1">
      <c r="A20" s="100" t="s">
        <v>57</v>
      </c>
      <c r="B20" s="95" t="s">
        <v>142</v>
      </c>
      <c r="C20" s="11"/>
    </row>
    <row r="21" spans="1:3" ht="13.5" customHeight="1">
      <c r="A21" s="100" t="s">
        <v>58</v>
      </c>
      <c r="B21" s="95" t="s">
        <v>144</v>
      </c>
      <c r="C21" s="11"/>
    </row>
    <row r="22" spans="1:3" ht="13.5" customHeight="1">
      <c r="A22" s="100" t="s">
        <v>59</v>
      </c>
      <c r="B22" s="95" t="s">
        <v>143</v>
      </c>
      <c r="C22" s="11"/>
    </row>
    <row r="23" spans="1:3" ht="13.5" customHeight="1">
      <c r="A23" s="100" t="s">
        <v>60</v>
      </c>
      <c r="B23" s="95" t="s">
        <v>121</v>
      </c>
      <c r="C23" s="11"/>
    </row>
    <row r="24" spans="1:3" ht="13.5" customHeight="1">
      <c r="A24" s="100" t="s">
        <v>61</v>
      </c>
      <c r="B24" s="95" t="s">
        <v>151</v>
      </c>
      <c r="C24" s="11"/>
    </row>
    <row r="25" spans="1:3" ht="13.5" customHeight="1">
      <c r="A25" s="100" t="s">
        <v>62</v>
      </c>
      <c r="B25" s="95" t="s">
        <v>122</v>
      </c>
      <c r="C25" s="11"/>
    </row>
    <row r="26" spans="1:3" ht="13.5" customHeight="1">
      <c r="A26" s="100" t="s">
        <v>63</v>
      </c>
      <c r="B26" s="95" t="s">
        <v>123</v>
      </c>
      <c r="C26" s="11"/>
    </row>
    <row r="27" spans="1:3" ht="13.5" customHeight="1">
      <c r="A27" s="100" t="s">
        <v>64</v>
      </c>
      <c r="B27" s="95" t="s">
        <v>124</v>
      </c>
      <c r="C27" s="11"/>
    </row>
    <row r="28" spans="1:3" ht="13.5" customHeight="1">
      <c r="A28" s="100" t="s">
        <v>65</v>
      </c>
      <c r="B28" s="95" t="s">
        <v>145</v>
      </c>
      <c r="C28" s="11"/>
    </row>
    <row r="29" spans="1:3" ht="13.5" customHeight="1" thickBot="1">
      <c r="A29" s="101" t="s">
        <v>66</v>
      </c>
      <c r="B29" s="96" t="s">
        <v>146</v>
      </c>
      <c r="C29" s="11"/>
    </row>
    <row r="30" spans="1:3" ht="13.5" customHeight="1">
      <c r="A30" s="99" t="s">
        <v>67</v>
      </c>
      <c r="B30" s="104" t="s">
        <v>155</v>
      </c>
      <c r="C30" s="11"/>
    </row>
    <row r="31" spans="1:3" ht="13.5" customHeight="1">
      <c r="A31" s="101" t="s">
        <v>68</v>
      </c>
      <c r="B31" s="97" t="s">
        <v>125</v>
      </c>
      <c r="C31" s="11"/>
    </row>
    <row r="32" spans="1:3" ht="13.5" customHeight="1">
      <c r="A32" s="101" t="s">
        <v>69</v>
      </c>
      <c r="B32" s="95" t="s">
        <v>126</v>
      </c>
      <c r="C32" s="11"/>
    </row>
    <row r="33" spans="1:3" ht="13.5" customHeight="1">
      <c r="A33" s="101" t="s">
        <v>70</v>
      </c>
      <c r="B33" s="95" t="s">
        <v>127</v>
      </c>
      <c r="C33" s="11"/>
    </row>
    <row r="34" spans="1:3" ht="13.5" customHeight="1">
      <c r="A34" s="101" t="s">
        <v>71</v>
      </c>
      <c r="B34" s="95" t="s">
        <v>156</v>
      </c>
      <c r="C34" s="11"/>
    </row>
    <row r="35" spans="1:3" ht="13.5" customHeight="1">
      <c r="A35" s="101" t="s">
        <v>72</v>
      </c>
      <c r="B35" s="95" t="s">
        <v>147</v>
      </c>
      <c r="C35" s="11"/>
    </row>
    <row r="36" spans="1:3" ht="13.5" customHeight="1">
      <c r="A36" s="101" t="s">
        <v>73</v>
      </c>
      <c r="B36" s="95" t="s">
        <v>128</v>
      </c>
      <c r="C36" s="11"/>
    </row>
    <row r="37" spans="1:3" ht="13.5" customHeight="1">
      <c r="A37" s="101" t="s">
        <v>74</v>
      </c>
      <c r="B37" s="95" t="s">
        <v>136</v>
      </c>
      <c r="C37" s="11"/>
    </row>
    <row r="38" spans="1:3" ht="13.5" customHeight="1">
      <c r="A38" s="101" t="s">
        <v>75</v>
      </c>
      <c r="B38" s="95" t="s">
        <v>149</v>
      </c>
      <c r="C38" s="11"/>
    </row>
    <row r="39" spans="1:3" ht="13.5" customHeight="1">
      <c r="A39" s="101" t="s">
        <v>76</v>
      </c>
      <c r="B39" s="95" t="s">
        <v>150</v>
      </c>
      <c r="C39" s="11"/>
    </row>
    <row r="40" spans="1:3" ht="13.5" customHeight="1">
      <c r="A40" s="102" t="s">
        <v>77</v>
      </c>
      <c r="B40" s="95" t="s">
        <v>148</v>
      </c>
      <c r="C40" s="11"/>
    </row>
    <row r="41" spans="1:3" ht="13.5" customHeight="1" thickBot="1">
      <c r="A41" s="103" t="s">
        <v>78</v>
      </c>
      <c r="B41" s="107" t="s">
        <v>129</v>
      </c>
      <c r="C41" s="11"/>
    </row>
    <row r="42" ht="18.75" customHeight="1" thickTop="1">
      <c r="A42" s="4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  <row r="953" ht="18.75" customHeight="1">
      <c r="A953" s="4"/>
    </row>
    <row r="954" ht="18.75" customHeight="1">
      <c r="A954" s="4"/>
    </row>
    <row r="955" ht="18.75" customHeight="1">
      <c r="A955" s="4"/>
    </row>
    <row r="956" ht="18.75" customHeight="1">
      <c r="A956" s="4"/>
    </row>
    <row r="957" ht="18.75" customHeight="1">
      <c r="A957" s="4"/>
    </row>
    <row r="958" ht="18.75" customHeight="1">
      <c r="A958" s="4"/>
    </row>
    <row r="959" ht="18.75" customHeight="1">
      <c r="A959" s="4"/>
    </row>
    <row r="960" ht="18.75" customHeight="1">
      <c r="A960" s="4"/>
    </row>
    <row r="961" ht="18.75" customHeight="1">
      <c r="A961" s="4"/>
    </row>
    <row r="962" ht="18.75" customHeight="1">
      <c r="A962" s="4"/>
    </row>
    <row r="963" ht="18.75" customHeight="1">
      <c r="A963" s="4"/>
    </row>
    <row r="964" ht="18.75" customHeight="1">
      <c r="A964" s="4"/>
    </row>
    <row r="965" ht="18.75" customHeight="1">
      <c r="A965" s="4"/>
    </row>
    <row r="966" ht="18.75" customHeight="1">
      <c r="A966" s="4"/>
    </row>
    <row r="967" ht="18.75" customHeight="1">
      <c r="A967" s="4"/>
    </row>
    <row r="968" ht="18.75" customHeight="1">
      <c r="A968" s="4"/>
    </row>
    <row r="969" ht="18.75" customHeight="1">
      <c r="A969" s="4"/>
    </row>
    <row r="970" ht="18.75" customHeight="1">
      <c r="A970" s="4"/>
    </row>
    <row r="971" ht="18.75" customHeight="1">
      <c r="A971" s="4"/>
    </row>
    <row r="972" ht="18.75" customHeight="1">
      <c r="A972" s="4"/>
    </row>
    <row r="973" ht="18.75" customHeight="1">
      <c r="A973" s="4"/>
    </row>
    <row r="974" ht="18.75" customHeight="1">
      <c r="A974" s="4"/>
    </row>
    <row r="975" ht="18.75" customHeight="1">
      <c r="A975" s="4"/>
    </row>
    <row r="976" ht="18.75" customHeight="1">
      <c r="A976" s="4"/>
    </row>
    <row r="977" ht="18.75" customHeight="1">
      <c r="A977" s="4"/>
    </row>
    <row r="978" ht="18.75" customHeight="1">
      <c r="A978" s="4"/>
    </row>
    <row r="979" ht="18.75" customHeight="1">
      <c r="A979" s="4"/>
    </row>
    <row r="980" ht="18.75" customHeight="1">
      <c r="A980" s="4"/>
    </row>
    <row r="981" ht="18.75" customHeight="1">
      <c r="A981" s="4"/>
    </row>
    <row r="982" ht="18.75" customHeight="1">
      <c r="A982" s="4"/>
    </row>
    <row r="983" ht="18.75" customHeight="1">
      <c r="A983" s="4"/>
    </row>
    <row r="984" ht="18.75" customHeight="1">
      <c r="A984" s="4"/>
    </row>
    <row r="985" ht="18.75" customHeight="1">
      <c r="A985" s="4"/>
    </row>
    <row r="986" ht="18.75" customHeight="1">
      <c r="A986" s="4"/>
    </row>
    <row r="987" ht="18.75" customHeight="1">
      <c r="A987" s="4"/>
    </row>
    <row r="988" ht="18.75" customHeight="1">
      <c r="A988" s="4"/>
    </row>
    <row r="989" ht="18.75" customHeight="1">
      <c r="A989" s="4"/>
    </row>
    <row r="990" ht="18.75" customHeight="1">
      <c r="A990" s="4"/>
    </row>
    <row r="991" ht="18.75" customHeight="1">
      <c r="A991" s="4"/>
    </row>
    <row r="992" ht="18.75" customHeight="1">
      <c r="A992" s="4"/>
    </row>
    <row r="993" ht="18.75" customHeight="1">
      <c r="A993" s="4"/>
    </row>
    <row r="994" ht="18.75" customHeight="1">
      <c r="A994" s="4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I11" sqref="I11"/>
    </sheetView>
  </sheetViews>
  <sheetFormatPr defaultColWidth="10.10546875" defaultRowHeight="15" customHeight="1"/>
  <cols>
    <col min="1" max="2" width="8.88671875" style="0" customWidth="1"/>
    <col min="3" max="3" width="8.88671875" style="13" customWidth="1"/>
    <col min="4" max="7" width="8.88671875" style="0" customWidth="1"/>
    <col min="8" max="27" width="7.99609375" style="0" customWidth="1"/>
  </cols>
  <sheetData>
    <row r="1" spans="1:6" ht="20.25" customHeight="1">
      <c r="A1" s="129" t="s">
        <v>0</v>
      </c>
      <c r="B1" s="130"/>
      <c r="C1" s="130"/>
      <c r="D1" s="130"/>
      <c r="E1" s="130"/>
      <c r="F1" s="130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2022-02-27T15:08:15Z</cp:lastPrinted>
  <dcterms:created xsi:type="dcterms:W3CDTF">2019-09-06T08:54:01Z</dcterms:created>
  <dcterms:modified xsi:type="dcterms:W3CDTF">2022-03-01T08:44:53Z</dcterms:modified>
  <cp:category/>
  <cp:version/>
  <cp:contentType/>
  <cp:contentStatus/>
</cp:coreProperties>
</file>